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80" windowHeight="8130" tabRatio="736"/>
  </bookViews>
  <sheets>
    <sheet name="Рейтинги по пунктам" sheetId="1" r:id="rId1"/>
    <sheet name="амбулатории" sheetId="2" r:id="rId2"/>
    <sheet name="стационар" sheetId="3" r:id="rId3"/>
    <sheet name="Лист1" sheetId="4" r:id="rId4"/>
  </sheets>
  <definedNames>
    <definedName name="_FilterDatabase_0" localSheetId="0">'Рейтинги по пунктам'!$B$3:$DK$82</definedName>
    <definedName name="_FilterDatabase_0_0" localSheetId="0">'Рейтинги по пунктам'!$B$3:$DK$82</definedName>
    <definedName name="_xlnm._FilterDatabase" localSheetId="1" hidden="1">амбулатории!$A$1:$AS$65</definedName>
    <definedName name="_xlnm._FilterDatabase" localSheetId="0" hidden="1">'Рейтинги по пунктам'!$B$3:$DK$82</definedName>
    <definedName name="_xlnm._FilterDatabase" localSheetId="2" hidden="1">стационар!$A$1:$CC$49</definedName>
    <definedName name="Print_Area_0" localSheetId="0">'Рейтинги по пунктам'!$A$3:$DO$82</definedName>
    <definedName name="Print_Area_0_0" localSheetId="0">'Рейтинги по пунктам'!$A$3:$DO$82</definedName>
    <definedName name="_xlnm.Print_Area" localSheetId="0">'Рейтинги по пунктам'!$A$3:$DO$82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50" i="3" l="1"/>
  <c r="AG50" i="3"/>
  <c r="AH50" i="3"/>
  <c r="M50" i="3"/>
  <c r="N50" i="3"/>
  <c r="O50" i="3"/>
  <c r="AE66" i="2"/>
  <c r="AF66" i="2"/>
  <c r="AG66" i="2"/>
  <c r="M66" i="2"/>
  <c r="N66" i="2"/>
  <c r="O66" i="2"/>
  <c r="CB27" i="3"/>
  <c r="AR29" i="2" l="1"/>
  <c r="AQ29" i="2"/>
  <c r="AP29" i="2"/>
  <c r="AO29" i="2"/>
  <c r="AN29" i="2"/>
  <c r="AR12" i="2"/>
  <c r="AQ12" i="2"/>
  <c r="AP12" i="2"/>
  <c r="AO12" i="2"/>
  <c r="AN12" i="2"/>
  <c r="AR41" i="2"/>
  <c r="AQ41" i="2"/>
  <c r="AP41" i="2"/>
  <c r="AO41" i="2"/>
  <c r="AN41" i="2"/>
  <c r="AR10" i="2"/>
  <c r="AQ10" i="2"/>
  <c r="AP10" i="2"/>
  <c r="AO10" i="2"/>
  <c r="AN10" i="2"/>
  <c r="AR18" i="2"/>
  <c r="AQ18" i="2"/>
  <c r="AP18" i="2"/>
  <c r="AO18" i="2"/>
  <c r="AN18" i="2"/>
  <c r="AR20" i="2"/>
  <c r="AQ20" i="2"/>
  <c r="AP20" i="2"/>
  <c r="AO20" i="2"/>
  <c r="AN20" i="2"/>
  <c r="AR30" i="2"/>
  <c r="AQ30" i="2"/>
  <c r="AP30" i="2"/>
  <c r="AO30" i="2"/>
  <c r="AN30" i="2"/>
  <c r="AR24" i="2"/>
  <c r="AQ24" i="2"/>
  <c r="AP24" i="2"/>
  <c r="AO24" i="2"/>
  <c r="AN24" i="2"/>
  <c r="AR23" i="2"/>
  <c r="AQ23" i="2"/>
  <c r="AP23" i="2"/>
  <c r="AO23" i="2"/>
  <c r="AN23" i="2"/>
  <c r="AR27" i="2"/>
  <c r="AQ27" i="2"/>
  <c r="AP27" i="2"/>
  <c r="AO27" i="2"/>
  <c r="AN27" i="2"/>
  <c r="AR28" i="2"/>
  <c r="AQ28" i="2"/>
  <c r="AP28" i="2"/>
  <c r="AO28" i="2"/>
  <c r="AN28" i="2"/>
  <c r="AR53" i="2"/>
  <c r="AQ53" i="2"/>
  <c r="AP53" i="2"/>
  <c r="AO53" i="2"/>
  <c r="AN53" i="2"/>
  <c r="AR31" i="2"/>
  <c r="AQ31" i="2"/>
  <c r="AP31" i="2"/>
  <c r="AO31" i="2"/>
  <c r="AN31" i="2"/>
  <c r="AR32" i="2"/>
  <c r="AQ32" i="2"/>
  <c r="AP32" i="2"/>
  <c r="AO32" i="2"/>
  <c r="AN32" i="2"/>
  <c r="AR40" i="2"/>
  <c r="AQ40" i="2"/>
  <c r="AP40" i="2"/>
  <c r="AO40" i="2"/>
  <c r="AN40" i="2"/>
  <c r="AR61" i="2"/>
  <c r="AQ61" i="2"/>
  <c r="AP61" i="2"/>
  <c r="AO61" i="2"/>
  <c r="AN61" i="2"/>
  <c r="AR48" i="2"/>
  <c r="AQ48" i="2"/>
  <c r="AP48" i="2"/>
  <c r="AO48" i="2"/>
  <c r="AN48" i="2"/>
  <c r="AR47" i="2"/>
  <c r="AQ47" i="2"/>
  <c r="AP47" i="2"/>
  <c r="AO47" i="2"/>
  <c r="AN47" i="2"/>
  <c r="AR44" i="2"/>
  <c r="AQ44" i="2"/>
  <c r="AP44" i="2"/>
  <c r="AO44" i="2"/>
  <c r="AN44" i="2"/>
  <c r="AR58" i="2"/>
  <c r="AQ58" i="2"/>
  <c r="AP58" i="2"/>
  <c r="AO58" i="2"/>
  <c r="AN58" i="2"/>
  <c r="AR52" i="2"/>
  <c r="AQ52" i="2"/>
  <c r="AP52" i="2"/>
  <c r="AO52" i="2"/>
  <c r="AN52" i="2"/>
  <c r="AR65" i="2"/>
  <c r="AQ65" i="2"/>
  <c r="AP65" i="2"/>
  <c r="AO65" i="2"/>
  <c r="AN65" i="2"/>
  <c r="AR62" i="2"/>
  <c r="AQ62" i="2"/>
  <c r="AP62" i="2"/>
  <c r="AO62" i="2"/>
  <c r="AN62" i="2"/>
  <c r="AR56" i="2"/>
  <c r="AQ56" i="2"/>
  <c r="AP56" i="2"/>
  <c r="AO56" i="2"/>
  <c r="AN56" i="2"/>
  <c r="AR64" i="2"/>
  <c r="AQ64" i="2"/>
  <c r="AP64" i="2"/>
  <c r="AO64" i="2"/>
  <c r="AN64" i="2"/>
  <c r="AR50" i="2"/>
  <c r="AQ50" i="2"/>
  <c r="AP50" i="2"/>
  <c r="AO50" i="2"/>
  <c r="AN50" i="2"/>
  <c r="AR60" i="2"/>
  <c r="AQ60" i="2"/>
  <c r="AP60" i="2"/>
  <c r="AO60" i="2"/>
  <c r="AN60" i="2"/>
  <c r="AR38" i="2"/>
  <c r="AQ38" i="2"/>
  <c r="AP38" i="2"/>
  <c r="AO38" i="2"/>
  <c r="AN38" i="2"/>
  <c r="AR42" i="2"/>
  <c r="AQ42" i="2"/>
  <c r="AP42" i="2"/>
  <c r="AO42" i="2"/>
  <c r="AN42" i="2"/>
  <c r="AR59" i="2"/>
  <c r="AQ59" i="2"/>
  <c r="AP59" i="2"/>
  <c r="AO59" i="2"/>
  <c r="AN59" i="2"/>
  <c r="AR57" i="2"/>
  <c r="AQ57" i="2"/>
  <c r="AP57" i="2"/>
  <c r="AO57" i="2"/>
  <c r="AN57" i="2"/>
  <c r="AR55" i="2"/>
  <c r="AQ55" i="2"/>
  <c r="AP55" i="2"/>
  <c r="AO55" i="2"/>
  <c r="AN55" i="2"/>
  <c r="AR39" i="2"/>
  <c r="AQ39" i="2"/>
  <c r="AP39" i="2"/>
  <c r="AO39" i="2"/>
  <c r="AN39" i="2"/>
  <c r="AR37" i="2"/>
  <c r="AQ37" i="2"/>
  <c r="AP37" i="2"/>
  <c r="AO37" i="2"/>
  <c r="AN37" i="2"/>
  <c r="AR54" i="2"/>
  <c r="AQ54" i="2"/>
  <c r="AP54" i="2"/>
  <c r="AO54" i="2"/>
  <c r="AN54" i="2"/>
  <c r="AR34" i="2"/>
  <c r="AQ34" i="2"/>
  <c r="AP34" i="2"/>
  <c r="AO34" i="2"/>
  <c r="AN34" i="2"/>
  <c r="AR36" i="2"/>
  <c r="AQ36" i="2"/>
  <c r="AP36" i="2"/>
  <c r="AO36" i="2"/>
  <c r="AN36" i="2"/>
  <c r="AR35" i="2"/>
  <c r="AQ35" i="2"/>
  <c r="AP35" i="2"/>
  <c r="AO35" i="2"/>
  <c r="AN35" i="2"/>
  <c r="AR43" i="2"/>
  <c r="AQ43" i="2"/>
  <c r="AP43" i="2"/>
  <c r="AO43" i="2"/>
  <c r="AN43" i="2"/>
  <c r="AR11" i="2"/>
  <c r="AQ11" i="2"/>
  <c r="AP11" i="2"/>
  <c r="AO11" i="2"/>
  <c r="AN11" i="2"/>
  <c r="AR49" i="2"/>
  <c r="AQ49" i="2"/>
  <c r="AP49" i="2"/>
  <c r="AO49" i="2"/>
  <c r="AN49" i="2"/>
  <c r="AR45" i="2"/>
  <c r="AQ45" i="2"/>
  <c r="AP45" i="2"/>
  <c r="AO45" i="2"/>
  <c r="AN45" i="2"/>
  <c r="AR25" i="2"/>
  <c r="AQ25" i="2"/>
  <c r="AP25" i="2"/>
  <c r="AO25" i="2"/>
  <c r="AN25" i="2"/>
  <c r="AR51" i="2"/>
  <c r="AQ51" i="2"/>
  <c r="AP51" i="2"/>
  <c r="AO51" i="2"/>
  <c r="AN51" i="2"/>
  <c r="AR14" i="2"/>
  <c r="AQ14" i="2"/>
  <c r="AP14" i="2"/>
  <c r="AO14" i="2"/>
  <c r="AN14" i="2"/>
  <c r="AR33" i="2"/>
  <c r="AQ33" i="2"/>
  <c r="AP33" i="2"/>
  <c r="AO33" i="2"/>
  <c r="AN33" i="2"/>
  <c r="AR26" i="2"/>
  <c r="AQ26" i="2"/>
  <c r="AP26" i="2"/>
  <c r="AO26" i="2"/>
  <c r="AN26" i="2"/>
  <c r="AR21" i="2"/>
  <c r="AQ21" i="2"/>
  <c r="AP21" i="2"/>
  <c r="AO21" i="2"/>
  <c r="AN21" i="2"/>
  <c r="AR46" i="2"/>
  <c r="AQ46" i="2"/>
  <c r="AP46" i="2"/>
  <c r="AO46" i="2"/>
  <c r="AN46" i="2"/>
  <c r="AR22" i="2"/>
  <c r="AQ22" i="2"/>
  <c r="AP22" i="2"/>
  <c r="AO22" i="2"/>
  <c r="AN22" i="2"/>
  <c r="AR8" i="2"/>
  <c r="AQ8" i="2"/>
  <c r="AP8" i="2"/>
  <c r="AO8" i="2"/>
  <c r="AN8" i="2"/>
  <c r="AR63" i="2"/>
  <c r="AQ63" i="2"/>
  <c r="AP63" i="2"/>
  <c r="AO63" i="2"/>
  <c r="AN63" i="2"/>
  <c r="AR19" i="2"/>
  <c r="AQ19" i="2"/>
  <c r="AP19" i="2"/>
  <c r="AO19" i="2"/>
  <c r="AN19" i="2"/>
  <c r="AR13" i="2"/>
  <c r="AQ13" i="2"/>
  <c r="AP13" i="2"/>
  <c r="AO13" i="2"/>
  <c r="AN13" i="2"/>
  <c r="AR5" i="2"/>
  <c r="AQ5" i="2"/>
  <c r="AP5" i="2"/>
  <c r="AO5" i="2"/>
  <c r="AN5" i="2"/>
  <c r="AR16" i="2"/>
  <c r="AQ16" i="2"/>
  <c r="AP16" i="2"/>
  <c r="AO16" i="2"/>
  <c r="AN16" i="2"/>
  <c r="AR6" i="2"/>
  <c r="AQ6" i="2"/>
  <c r="AP6" i="2"/>
  <c r="AO6" i="2"/>
  <c r="AN6" i="2"/>
  <c r="AR9" i="2"/>
  <c r="AQ9" i="2"/>
  <c r="AP9" i="2"/>
  <c r="AO9" i="2"/>
  <c r="AN9" i="2"/>
  <c r="AR7" i="2"/>
  <c r="AQ7" i="2"/>
  <c r="AP7" i="2"/>
  <c r="AO7" i="2"/>
  <c r="AN7" i="2"/>
  <c r="AR17" i="2"/>
  <c r="AQ17" i="2"/>
  <c r="AP17" i="2"/>
  <c r="AO17" i="2"/>
  <c r="AN17" i="2"/>
  <c r="AR15" i="2"/>
  <c r="AQ15" i="2"/>
  <c r="AP15" i="2"/>
  <c r="AO15" i="2"/>
  <c r="AN15" i="2"/>
  <c r="AR3" i="2"/>
  <c r="AQ3" i="2"/>
  <c r="AP3" i="2"/>
  <c r="AO3" i="2"/>
  <c r="AN3" i="2"/>
  <c r="AR4" i="2"/>
  <c r="AQ4" i="2"/>
  <c r="AP4" i="2"/>
  <c r="AO4" i="2"/>
  <c r="AN4" i="2"/>
  <c r="AR2" i="2"/>
  <c r="AQ2" i="2"/>
  <c r="AP2" i="2"/>
  <c r="AO2" i="2"/>
  <c r="AN2" i="2"/>
  <c r="CA27" i="3"/>
  <c r="BZ27" i="3"/>
  <c r="BY27" i="3"/>
  <c r="BX27" i="3"/>
  <c r="AK47" i="3"/>
  <c r="AN47" i="3" s="1"/>
  <c r="AO47" i="3" s="1"/>
  <c r="CA47" i="3"/>
  <c r="BZ47" i="3"/>
  <c r="BY47" i="3"/>
  <c r="BX47" i="3"/>
  <c r="CB49" i="3"/>
  <c r="CA49" i="3"/>
  <c r="BZ49" i="3"/>
  <c r="BY49" i="3"/>
  <c r="BX49" i="3"/>
  <c r="CB46" i="3"/>
  <c r="CA46" i="3"/>
  <c r="BZ46" i="3"/>
  <c r="BY46" i="3"/>
  <c r="BX46" i="3"/>
  <c r="CB35" i="3"/>
  <c r="CA35" i="3"/>
  <c r="BZ35" i="3"/>
  <c r="BY35" i="3"/>
  <c r="BX35" i="3"/>
  <c r="CB40" i="3"/>
  <c r="CA40" i="3"/>
  <c r="BZ40" i="3"/>
  <c r="BY40" i="3"/>
  <c r="BX40" i="3"/>
  <c r="CB48" i="3"/>
  <c r="CA48" i="3"/>
  <c r="BZ48" i="3"/>
  <c r="BY48" i="3"/>
  <c r="BX48" i="3"/>
  <c r="CB43" i="3"/>
  <c r="CA43" i="3"/>
  <c r="BZ43" i="3"/>
  <c r="BX43" i="3"/>
  <c r="BY43" i="3"/>
  <c r="CB23" i="3"/>
  <c r="CA23" i="3"/>
  <c r="BZ23" i="3"/>
  <c r="BY23" i="3"/>
  <c r="BX23" i="3"/>
  <c r="CB2" i="3"/>
  <c r="CA2" i="3"/>
  <c r="BZ2" i="3"/>
  <c r="BY2" i="3"/>
  <c r="BX2" i="3"/>
  <c r="CB7" i="3"/>
  <c r="CA7" i="3"/>
  <c r="BZ7" i="3"/>
  <c r="BY7" i="3"/>
  <c r="BX7" i="3"/>
  <c r="CB6" i="3"/>
  <c r="CA6" i="3"/>
  <c r="BZ6" i="3"/>
  <c r="BY6" i="3"/>
  <c r="BX6" i="3"/>
  <c r="CB4" i="3"/>
  <c r="CA4" i="3"/>
  <c r="BZ4" i="3"/>
  <c r="BY4" i="3"/>
  <c r="BX4" i="3"/>
  <c r="CB5" i="3"/>
  <c r="CA5" i="3"/>
  <c r="BZ5" i="3"/>
  <c r="BY5" i="3"/>
  <c r="BX5" i="3"/>
  <c r="CB10" i="3"/>
  <c r="CA10" i="3"/>
  <c r="BZ10" i="3"/>
  <c r="BY10" i="3"/>
  <c r="BX10" i="3"/>
  <c r="CB26" i="3"/>
  <c r="CA26" i="3"/>
  <c r="BZ26" i="3"/>
  <c r="BY26" i="3"/>
  <c r="BX26" i="3"/>
  <c r="CB17" i="3"/>
  <c r="CA17" i="3"/>
  <c r="BZ17" i="3"/>
  <c r="BY17" i="3"/>
  <c r="BX17" i="3"/>
  <c r="CB22" i="3"/>
  <c r="CA22" i="3"/>
  <c r="BZ22" i="3"/>
  <c r="BY22" i="3"/>
  <c r="BX22" i="3"/>
  <c r="CB28" i="3"/>
  <c r="CA28" i="3"/>
  <c r="BZ28" i="3"/>
  <c r="BY28" i="3"/>
  <c r="BX28" i="3"/>
  <c r="CB30" i="3"/>
  <c r="CA30" i="3"/>
  <c r="BZ30" i="3"/>
  <c r="BY30" i="3"/>
  <c r="BX30" i="3"/>
  <c r="CB29" i="3"/>
  <c r="CA29" i="3"/>
  <c r="BZ29" i="3"/>
  <c r="BY29" i="3"/>
  <c r="BX29" i="3"/>
  <c r="CB33" i="3"/>
  <c r="CA33" i="3"/>
  <c r="BZ33" i="3"/>
  <c r="BY33" i="3"/>
  <c r="BX33" i="3"/>
  <c r="CB32" i="3"/>
  <c r="CA32" i="3"/>
  <c r="BZ32" i="3"/>
  <c r="BY32" i="3"/>
  <c r="BX32" i="3"/>
  <c r="CB45" i="3"/>
  <c r="CA45" i="3"/>
  <c r="BZ45" i="3"/>
  <c r="BY45" i="3"/>
  <c r="BX45" i="3"/>
  <c r="CB44" i="3"/>
  <c r="CA44" i="3"/>
  <c r="BZ44" i="3"/>
  <c r="BY44" i="3"/>
  <c r="BX44" i="3"/>
  <c r="CB41" i="3"/>
  <c r="CA41" i="3"/>
  <c r="BZ41" i="3"/>
  <c r="BY41" i="3"/>
  <c r="BX41" i="3"/>
  <c r="CB36" i="3"/>
  <c r="CA36" i="3"/>
  <c r="BZ36" i="3"/>
  <c r="BY36" i="3"/>
  <c r="BX36" i="3"/>
  <c r="CB20" i="3"/>
  <c r="CA20" i="3"/>
  <c r="BZ20" i="3"/>
  <c r="CB13" i="3"/>
  <c r="CA13" i="3"/>
  <c r="BZ13" i="3"/>
  <c r="CB16" i="3"/>
  <c r="CA16" i="3"/>
  <c r="BZ16" i="3"/>
  <c r="CB18" i="3"/>
  <c r="CA18" i="3"/>
  <c r="BZ18" i="3"/>
  <c r="CB14" i="3"/>
  <c r="CA14" i="3"/>
  <c r="BZ14" i="3"/>
  <c r="CB25" i="3"/>
  <c r="CA25" i="3"/>
  <c r="BZ25" i="3"/>
  <c r="CB21" i="3"/>
  <c r="CA21" i="3"/>
  <c r="BZ21" i="3"/>
  <c r="CB12" i="3"/>
  <c r="CA12" i="3"/>
  <c r="BZ12" i="3"/>
  <c r="CB42" i="3"/>
  <c r="CA42" i="3"/>
  <c r="BZ42" i="3"/>
  <c r="CB37" i="3"/>
  <c r="CA37" i="3"/>
  <c r="BZ37" i="3"/>
  <c r="CB39" i="3"/>
  <c r="CA39" i="3"/>
  <c r="BZ39" i="3"/>
  <c r="CB31" i="3"/>
  <c r="CA31" i="3"/>
  <c r="BZ31" i="3"/>
  <c r="CB34" i="3"/>
  <c r="CA34" i="3"/>
  <c r="BZ34" i="3"/>
  <c r="CB19" i="3"/>
  <c r="CA19" i="3"/>
  <c r="BZ19" i="3"/>
  <c r="CB38" i="3"/>
  <c r="CA38" i="3"/>
  <c r="BZ38" i="3"/>
  <c r="CB24" i="3"/>
  <c r="CA24" i="3"/>
  <c r="BZ24" i="3"/>
  <c r="CB8" i="3"/>
  <c r="CA8" i="3"/>
  <c r="BZ8" i="3"/>
  <c r="CB15" i="3"/>
  <c r="CA15" i="3"/>
  <c r="BZ15" i="3"/>
  <c r="CB11" i="3"/>
  <c r="CA11" i="3"/>
  <c r="BZ11" i="3"/>
  <c r="CB9" i="3"/>
  <c r="CA9" i="3"/>
  <c r="BZ9" i="3"/>
  <c r="CB3" i="3"/>
  <c r="CA3" i="3"/>
  <c r="BZ3" i="3"/>
  <c r="BY20" i="3"/>
  <c r="BY13" i="3"/>
  <c r="BY16" i="3"/>
  <c r="BY18" i="3"/>
  <c r="BY14" i="3"/>
  <c r="BY25" i="3"/>
  <c r="BY21" i="3"/>
  <c r="BY12" i="3"/>
  <c r="BY42" i="3"/>
  <c r="BY37" i="3"/>
  <c r="BY39" i="3"/>
  <c r="BY31" i="3"/>
  <c r="BY34" i="3"/>
  <c r="BY19" i="3"/>
  <c r="BY38" i="3"/>
  <c r="BY24" i="3"/>
  <c r="BY8" i="3"/>
  <c r="BY15" i="3"/>
  <c r="BY11" i="3"/>
  <c r="BY9" i="3"/>
  <c r="BY3" i="3"/>
  <c r="BX20" i="3"/>
  <c r="BX13" i="3"/>
  <c r="BX16" i="3"/>
  <c r="BX18" i="3"/>
  <c r="BX14" i="3"/>
  <c r="BX25" i="3"/>
  <c r="BX21" i="3"/>
  <c r="BX12" i="3"/>
  <c r="BX42" i="3"/>
  <c r="BX37" i="3"/>
  <c r="BX39" i="3"/>
  <c r="BX31" i="3"/>
  <c r="BX34" i="3"/>
  <c r="BX9" i="3"/>
  <c r="BX3" i="3"/>
  <c r="BX11" i="3"/>
  <c r="BX15" i="3"/>
  <c r="BX38" i="3"/>
  <c r="BX24" i="3"/>
  <c r="BX8" i="3"/>
  <c r="BX19" i="3"/>
  <c r="BV20" i="3"/>
  <c r="BF20" i="3"/>
  <c r="AN20" i="3"/>
  <c r="U20" i="3"/>
  <c r="AO20" i="3" s="1"/>
  <c r="BV13" i="3"/>
  <c r="BF13" i="3"/>
  <c r="AN13" i="3"/>
  <c r="U13" i="3"/>
  <c r="AO13" i="3" s="1"/>
  <c r="BV44" i="3"/>
  <c r="BF44" i="3"/>
  <c r="AN44" i="3"/>
  <c r="U44" i="3"/>
  <c r="BV41" i="3"/>
  <c r="BF41" i="3"/>
  <c r="AN41" i="3"/>
  <c r="U41" i="3"/>
  <c r="BV36" i="3"/>
  <c r="BF36" i="3"/>
  <c r="AN36" i="3"/>
  <c r="U36" i="3"/>
  <c r="BV43" i="3"/>
  <c r="BW43" i="3" s="1"/>
  <c r="BF43" i="3"/>
  <c r="AN43" i="3"/>
  <c r="U43" i="3"/>
  <c r="BV48" i="3"/>
  <c r="BW48" i="3" s="1"/>
  <c r="BF48" i="3"/>
  <c r="AN48" i="3"/>
  <c r="U48" i="3"/>
  <c r="BV16" i="3"/>
  <c r="BF16" i="3"/>
  <c r="AN16" i="3"/>
  <c r="U16" i="3"/>
  <c r="AO16" i="3" s="1"/>
  <c r="BV18" i="3"/>
  <c r="BF18" i="3"/>
  <c r="AN18" i="3"/>
  <c r="U18" i="3"/>
  <c r="AO18" i="3" s="1"/>
  <c r="BV49" i="3"/>
  <c r="BW49" i="3" s="1"/>
  <c r="BF49" i="3"/>
  <c r="AN49" i="3"/>
  <c r="U49" i="3"/>
  <c r="AO49" i="3" s="1"/>
  <c r="BV40" i="3"/>
  <c r="BW40" i="3" s="1"/>
  <c r="BF40" i="3"/>
  <c r="AN40" i="3"/>
  <c r="U40" i="3"/>
  <c r="BV14" i="3"/>
  <c r="BF14" i="3"/>
  <c r="AN14" i="3"/>
  <c r="U14" i="3"/>
  <c r="AO14" i="3" s="1"/>
  <c r="BV47" i="3"/>
  <c r="BF47" i="3"/>
  <c r="U47" i="3"/>
  <c r="BV32" i="3"/>
  <c r="BF32" i="3"/>
  <c r="AN32" i="3"/>
  <c r="U32" i="3"/>
  <c r="BV45" i="3"/>
  <c r="BF45" i="3"/>
  <c r="AN45" i="3"/>
  <c r="U45" i="3"/>
  <c r="BV25" i="3"/>
  <c r="BF25" i="3"/>
  <c r="AN25" i="3"/>
  <c r="U25" i="3"/>
  <c r="AO25" i="3" s="1"/>
  <c r="BV21" i="3"/>
  <c r="BF21" i="3"/>
  <c r="AN21" i="3"/>
  <c r="U21" i="3"/>
  <c r="AO21" i="3" s="1"/>
  <c r="BV12" i="3"/>
  <c r="BF12" i="3"/>
  <c r="AN12" i="3"/>
  <c r="U12" i="3"/>
  <c r="AO12" i="3" s="1"/>
  <c r="BV42" i="3"/>
  <c r="BF42" i="3"/>
  <c r="AN42" i="3"/>
  <c r="U42" i="3"/>
  <c r="AO42" i="3" s="1"/>
  <c r="BV37" i="3"/>
  <c r="BF37" i="3"/>
  <c r="AN37" i="3"/>
  <c r="U37" i="3"/>
  <c r="AO37" i="3" s="1"/>
  <c r="BV33" i="3"/>
  <c r="BF33" i="3"/>
  <c r="AN33" i="3"/>
  <c r="U33" i="3"/>
  <c r="BV35" i="3"/>
  <c r="BW35" i="3" s="1"/>
  <c r="BF35" i="3"/>
  <c r="AN35" i="3"/>
  <c r="U35" i="3"/>
  <c r="BV39" i="3"/>
  <c r="BF39" i="3"/>
  <c r="AN39" i="3"/>
  <c r="U39" i="3"/>
  <c r="AO39" i="3" s="1"/>
  <c r="BV29" i="3"/>
  <c r="BF29" i="3"/>
  <c r="AN29" i="3"/>
  <c r="U29" i="3"/>
  <c r="BV31" i="3"/>
  <c r="BF31" i="3"/>
  <c r="AN31" i="3"/>
  <c r="U31" i="3"/>
  <c r="AO31" i="3" s="1"/>
  <c r="BV34" i="3"/>
  <c r="BF34" i="3"/>
  <c r="AN34" i="3"/>
  <c r="U34" i="3"/>
  <c r="AO34" i="3" s="1"/>
  <c r="BV23" i="3"/>
  <c r="BF23" i="3"/>
  <c r="AN23" i="3"/>
  <c r="U23" i="3"/>
  <c r="BV46" i="3"/>
  <c r="BW46" i="3" s="1"/>
  <c r="BF46" i="3"/>
  <c r="AN46" i="3"/>
  <c r="U46" i="3"/>
  <c r="BV19" i="3"/>
  <c r="BF19" i="3"/>
  <c r="AN19" i="3"/>
  <c r="U19" i="3"/>
  <c r="AO19" i="3" s="1"/>
  <c r="BV27" i="3"/>
  <c r="BF27" i="3"/>
  <c r="BW27" i="3" s="1"/>
  <c r="AN27" i="3"/>
  <c r="U27" i="3"/>
  <c r="BV2" i="3"/>
  <c r="BF2" i="3"/>
  <c r="AN2" i="3"/>
  <c r="U2" i="3"/>
  <c r="BV22" i="3"/>
  <c r="BF22" i="3"/>
  <c r="AN22" i="3"/>
  <c r="U22" i="3"/>
  <c r="BV28" i="3"/>
  <c r="BF28" i="3"/>
  <c r="AN28" i="3"/>
  <c r="U28" i="3"/>
  <c r="BV30" i="3"/>
  <c r="BF30" i="3"/>
  <c r="AN30" i="3"/>
  <c r="U30" i="3"/>
  <c r="BV38" i="3"/>
  <c r="BF38" i="3"/>
  <c r="AN38" i="3"/>
  <c r="U38" i="3"/>
  <c r="AO38" i="3" s="1"/>
  <c r="BV24" i="3"/>
  <c r="BF24" i="3"/>
  <c r="AN24" i="3"/>
  <c r="U24" i="3"/>
  <c r="AO24" i="3" s="1"/>
  <c r="BV8" i="3"/>
  <c r="BF8" i="3"/>
  <c r="AN8" i="3"/>
  <c r="U8" i="3"/>
  <c r="AO8" i="3" s="1"/>
  <c r="BV17" i="3"/>
  <c r="BF17" i="3"/>
  <c r="AN17" i="3"/>
  <c r="U17" i="3"/>
  <c r="BV15" i="3"/>
  <c r="BF15" i="3"/>
  <c r="AN15" i="3"/>
  <c r="U15" i="3"/>
  <c r="AO15" i="3" s="1"/>
  <c r="BV26" i="3"/>
  <c r="BW26" i="3" s="1"/>
  <c r="BF26" i="3"/>
  <c r="AN26" i="3"/>
  <c r="U26" i="3"/>
  <c r="BV11" i="3"/>
  <c r="BF11" i="3"/>
  <c r="AN11" i="3"/>
  <c r="U11" i="3"/>
  <c r="AO11" i="3" s="1"/>
  <c r="BV10" i="3"/>
  <c r="BF10" i="3"/>
  <c r="AN10" i="3"/>
  <c r="U10" i="3"/>
  <c r="BV9" i="3"/>
  <c r="BF9" i="3"/>
  <c r="AN9" i="3"/>
  <c r="U9" i="3"/>
  <c r="AO9" i="3" s="1"/>
  <c r="BV3" i="3"/>
  <c r="BF3" i="3"/>
  <c r="AN3" i="3"/>
  <c r="U3" i="3"/>
  <c r="AO3" i="3" s="1"/>
  <c r="BV7" i="3"/>
  <c r="BF7" i="3"/>
  <c r="AN7" i="3"/>
  <c r="U7" i="3"/>
  <c r="AO7" i="3" s="1"/>
  <c r="BV6" i="3"/>
  <c r="BF6" i="3"/>
  <c r="AN6" i="3"/>
  <c r="U6" i="3"/>
  <c r="AO6" i="3" s="1"/>
  <c r="BV4" i="3"/>
  <c r="BF4" i="3"/>
  <c r="AN4" i="3"/>
  <c r="U4" i="3"/>
  <c r="AO4" i="3" s="1"/>
  <c r="BV5" i="3"/>
  <c r="BF5" i="3"/>
  <c r="AN5" i="3"/>
  <c r="U5" i="3"/>
  <c r="AO5" i="3" s="1"/>
  <c r="AL62" i="2"/>
  <c r="T62" i="2"/>
  <c r="AL56" i="2"/>
  <c r="T56" i="2"/>
  <c r="AL65" i="2"/>
  <c r="T65" i="2"/>
  <c r="AL64" i="2"/>
  <c r="T64" i="2"/>
  <c r="AL52" i="2"/>
  <c r="T52" i="2"/>
  <c r="AL58" i="2"/>
  <c r="T58" i="2"/>
  <c r="AL50" i="2"/>
  <c r="T50" i="2"/>
  <c r="AL60" i="2"/>
  <c r="T60" i="2"/>
  <c r="AL48" i="2"/>
  <c r="T48" i="2"/>
  <c r="AL47" i="2"/>
  <c r="T47" i="2"/>
  <c r="AL44" i="2"/>
  <c r="T44" i="2"/>
  <c r="AL38" i="2"/>
  <c r="T38" i="2"/>
  <c r="AL61" i="2"/>
  <c r="T61" i="2"/>
  <c r="AL42" i="2"/>
  <c r="T42" i="2"/>
  <c r="AL59" i="2"/>
  <c r="T59" i="2"/>
  <c r="AL57" i="2"/>
  <c r="T57" i="2"/>
  <c r="AL40" i="2"/>
  <c r="T40" i="2"/>
  <c r="AL55" i="2"/>
  <c r="T55" i="2"/>
  <c r="AL39" i="2"/>
  <c r="T39" i="2"/>
  <c r="AL37" i="2"/>
  <c r="T37" i="2"/>
  <c r="AL54" i="2"/>
  <c r="T54" i="2"/>
  <c r="AL34" i="2"/>
  <c r="T34" i="2"/>
  <c r="AL36" i="2"/>
  <c r="T36" i="2"/>
  <c r="AL35" i="2"/>
  <c r="T35" i="2"/>
  <c r="AL43" i="2"/>
  <c r="T43" i="2"/>
  <c r="AL11" i="2"/>
  <c r="T11" i="2"/>
  <c r="AL49" i="2"/>
  <c r="T49" i="2"/>
  <c r="AL32" i="2"/>
  <c r="T32" i="2"/>
  <c r="AM32" i="2" s="1"/>
  <c r="AL45" i="2"/>
  <c r="T45" i="2"/>
  <c r="AL53" i="2"/>
  <c r="T53" i="2"/>
  <c r="AM53" i="2" s="1"/>
  <c r="AL31" i="2"/>
  <c r="T31" i="2"/>
  <c r="AL25" i="2"/>
  <c r="T25" i="2"/>
  <c r="AL28" i="2"/>
  <c r="T28" i="2"/>
  <c r="AM28" i="2" s="1"/>
  <c r="AL51" i="2"/>
  <c r="T51" i="2"/>
  <c r="AL14" i="2"/>
  <c r="T14" i="2"/>
  <c r="AL33" i="2"/>
  <c r="T33" i="2"/>
  <c r="AL27" i="2"/>
  <c r="T27" i="2"/>
  <c r="AL26" i="2"/>
  <c r="T26" i="2"/>
  <c r="AL21" i="2"/>
  <c r="T21" i="2"/>
  <c r="AL46" i="2"/>
  <c r="T46" i="2"/>
  <c r="AL24" i="2"/>
  <c r="T24" i="2"/>
  <c r="AL23" i="2"/>
  <c r="T23" i="2"/>
  <c r="AL22" i="2"/>
  <c r="T22" i="2"/>
  <c r="AL8" i="2"/>
  <c r="T8" i="2"/>
  <c r="AL30" i="2"/>
  <c r="T30" i="2"/>
  <c r="AL63" i="2"/>
  <c r="T63" i="2"/>
  <c r="AL20" i="2"/>
  <c r="T20" i="2"/>
  <c r="AL19" i="2"/>
  <c r="T19" i="2"/>
  <c r="AL18" i="2"/>
  <c r="T18" i="2"/>
  <c r="AL41" i="2"/>
  <c r="T41" i="2"/>
  <c r="AL13" i="2"/>
  <c r="T13" i="2"/>
  <c r="AL5" i="2"/>
  <c r="T5" i="2"/>
  <c r="AL16" i="2"/>
  <c r="T16" i="2"/>
  <c r="AL29" i="2"/>
  <c r="T29" i="2"/>
  <c r="AL12" i="2"/>
  <c r="T12" i="2"/>
  <c r="AL10" i="2"/>
  <c r="T10" i="2"/>
  <c r="AL6" i="2"/>
  <c r="T6" i="2"/>
  <c r="AL9" i="2"/>
  <c r="T9" i="2"/>
  <c r="AL7" i="2"/>
  <c r="T7" i="2"/>
  <c r="AL17" i="2"/>
  <c r="T17" i="2"/>
  <c r="AL15" i="2"/>
  <c r="T15" i="2"/>
  <c r="AL3" i="2"/>
  <c r="T3" i="2"/>
  <c r="AL4" i="2"/>
  <c r="T4" i="2"/>
  <c r="AL2" i="2"/>
  <c r="T2" i="2"/>
  <c r="BH22" i="1"/>
  <c r="U34" i="1"/>
  <c r="AM34" i="1"/>
  <c r="BH34" i="1"/>
  <c r="CA34" i="1"/>
  <c r="CS34" i="1"/>
  <c r="DI34" i="1"/>
  <c r="CC27" i="3" l="1"/>
  <c r="AM14" i="2"/>
  <c r="AS48" i="2"/>
  <c r="BZ50" i="3"/>
  <c r="BY50" i="3"/>
  <c r="CA50" i="3"/>
  <c r="BX50" i="3"/>
  <c r="AO66" i="2"/>
  <c r="AQ66" i="2"/>
  <c r="AP66" i="2"/>
  <c r="AN66" i="2"/>
  <c r="AR66" i="2"/>
  <c r="CB47" i="3"/>
  <c r="CC47" i="3" s="1"/>
  <c r="BW4" i="3"/>
  <c r="CC8" i="3"/>
  <c r="AS10" i="2"/>
  <c r="AS5" i="2"/>
  <c r="AS8" i="2"/>
  <c r="AS26" i="2"/>
  <c r="AS25" i="2"/>
  <c r="AS43" i="2"/>
  <c r="AS54" i="2"/>
  <c r="AS57" i="2"/>
  <c r="AS60" i="2"/>
  <c r="AS62" i="2"/>
  <c r="AS3" i="2"/>
  <c r="AS31" i="2"/>
  <c r="AM33" i="2"/>
  <c r="AM51" i="2"/>
  <c r="AM11" i="2"/>
  <c r="AM35" i="2"/>
  <c r="AM57" i="2"/>
  <c r="AM42" i="2"/>
  <c r="AM60" i="2"/>
  <c r="AM64" i="2"/>
  <c r="AM56" i="2"/>
  <c r="AS15" i="2"/>
  <c r="AS7" i="2"/>
  <c r="AS13" i="2"/>
  <c r="AS22" i="2"/>
  <c r="AS33" i="2"/>
  <c r="AS45" i="2"/>
  <c r="AS35" i="2"/>
  <c r="AS37" i="2"/>
  <c r="AS59" i="2"/>
  <c r="AS50" i="2"/>
  <c r="AS65" i="2"/>
  <c r="AS61" i="2"/>
  <c r="AS27" i="2"/>
  <c r="AS30" i="2"/>
  <c r="AS41" i="2"/>
  <c r="AS2" i="2"/>
  <c r="AS9" i="2"/>
  <c r="AS6" i="2"/>
  <c r="AS16" i="2"/>
  <c r="AS19" i="2"/>
  <c r="AS46" i="2"/>
  <c r="AS14" i="2"/>
  <c r="AS51" i="2"/>
  <c r="AS49" i="2"/>
  <c r="AS11" i="2"/>
  <c r="AS36" i="2"/>
  <c r="AS34" i="2"/>
  <c r="AS39" i="2"/>
  <c r="AS55" i="2"/>
  <c r="AS42" i="2"/>
  <c r="AS38" i="2"/>
  <c r="AS64" i="2"/>
  <c r="AS56" i="2"/>
  <c r="AS52" i="2"/>
  <c r="AS58" i="2"/>
  <c r="AS44" i="2"/>
  <c r="AS47" i="2"/>
  <c r="AS40" i="2"/>
  <c r="AS32" i="2"/>
  <c r="AS53" i="2"/>
  <c r="AS28" i="2"/>
  <c r="AS23" i="2"/>
  <c r="AS24" i="2"/>
  <c r="AS20" i="2"/>
  <c r="AS18" i="2"/>
  <c r="AS12" i="2"/>
  <c r="AS29" i="2"/>
  <c r="AM4" i="2"/>
  <c r="AS4" i="2"/>
  <c r="AS17" i="2"/>
  <c r="AS63" i="2"/>
  <c r="AS21" i="2"/>
  <c r="AM13" i="2"/>
  <c r="AM7" i="2"/>
  <c r="AM29" i="2"/>
  <c r="AM5" i="2"/>
  <c r="AM43" i="2"/>
  <c r="AM36" i="2"/>
  <c r="AM54" i="2"/>
  <c r="AM39" i="2"/>
  <c r="BW29" i="3"/>
  <c r="BW33" i="3"/>
  <c r="BW25" i="3"/>
  <c r="BW45" i="3"/>
  <c r="BW14" i="3"/>
  <c r="CC11" i="3"/>
  <c r="CC19" i="3"/>
  <c r="CC34" i="3"/>
  <c r="CC12" i="3"/>
  <c r="CC16" i="3"/>
  <c r="CC36" i="3"/>
  <c r="CC32" i="3"/>
  <c r="CC28" i="3"/>
  <c r="CC10" i="3"/>
  <c r="CC7" i="3"/>
  <c r="CC48" i="3"/>
  <c r="CC49" i="3"/>
  <c r="CC9" i="3"/>
  <c r="CC15" i="3"/>
  <c r="CC38" i="3"/>
  <c r="CC39" i="3"/>
  <c r="CC42" i="3"/>
  <c r="CC25" i="3"/>
  <c r="CC20" i="3"/>
  <c r="CC41" i="3"/>
  <c r="CC33" i="3"/>
  <c r="CC22" i="3"/>
  <c r="CC5" i="3"/>
  <c r="CC2" i="3"/>
  <c r="CC40" i="3"/>
  <c r="CC3" i="3"/>
  <c r="CC24" i="3"/>
  <c r="CC31" i="3"/>
  <c r="CC14" i="3"/>
  <c r="CC18" i="3"/>
  <c r="CC13" i="3"/>
  <c r="CC44" i="3"/>
  <c r="CC29" i="3"/>
  <c r="CC17" i="3"/>
  <c r="CC4" i="3"/>
  <c r="CC23" i="3"/>
  <c r="CC35" i="3"/>
  <c r="CC37" i="3"/>
  <c r="CC21" i="3"/>
  <c r="CC45" i="3"/>
  <c r="CC30" i="3"/>
  <c r="CC26" i="3"/>
  <c r="CC6" i="3"/>
  <c r="CC43" i="3"/>
  <c r="CC46" i="3"/>
  <c r="BW24" i="3"/>
  <c r="BW28" i="3"/>
  <c r="AO30" i="3"/>
  <c r="AO22" i="3"/>
  <c r="BW19" i="3"/>
  <c r="BW18" i="3"/>
  <c r="BW44" i="3"/>
  <c r="BW13" i="3"/>
  <c r="AM3" i="2"/>
  <c r="AM2" i="2"/>
  <c r="AM9" i="2"/>
  <c r="AM21" i="2"/>
  <c r="AM25" i="2"/>
  <c r="AO35" i="3"/>
  <c r="AO36" i="3"/>
  <c r="BW47" i="3"/>
  <c r="BW3" i="3"/>
  <c r="BW12" i="3"/>
  <c r="BW21" i="3"/>
  <c r="BW32" i="3"/>
  <c r="AO26" i="3"/>
  <c r="BW38" i="3"/>
  <c r="AO27" i="3"/>
  <c r="AO45" i="3"/>
  <c r="AO32" i="3"/>
  <c r="AO40" i="3"/>
  <c r="BW36" i="3"/>
  <c r="BW5" i="3"/>
  <c r="BW9" i="3"/>
  <c r="BW10" i="3"/>
  <c r="BW15" i="3"/>
  <c r="BW2" i="3"/>
  <c r="BW23" i="3"/>
  <c r="BW41" i="3"/>
  <c r="AO17" i="3"/>
  <c r="AO46" i="3"/>
  <c r="BW31" i="3"/>
  <c r="AO29" i="3"/>
  <c r="BW39" i="3"/>
  <c r="BW42" i="3"/>
  <c r="AO48" i="3"/>
  <c r="AO44" i="3"/>
  <c r="BW20" i="3"/>
  <c r="BW6" i="3"/>
  <c r="BW7" i="3"/>
  <c r="BW17" i="3"/>
  <c r="BW30" i="3"/>
  <c r="AO28" i="3"/>
  <c r="BW22" i="3"/>
  <c r="AO2" i="3"/>
  <c r="BW16" i="3"/>
  <c r="AO10" i="3"/>
  <c r="BW11" i="3"/>
  <c r="BW8" i="3"/>
  <c r="AO23" i="3"/>
  <c r="BW34" i="3"/>
  <c r="AO33" i="3"/>
  <c r="BW37" i="3"/>
  <c r="AO43" i="3"/>
  <c r="AO41" i="3"/>
  <c r="AM15" i="2"/>
  <c r="AM17" i="2"/>
  <c r="AM12" i="2"/>
  <c r="AM41" i="2"/>
  <c r="AM19" i="2"/>
  <c r="AM63" i="2"/>
  <c r="AM6" i="2"/>
  <c r="AM10" i="2"/>
  <c r="AM16" i="2"/>
  <c r="AM18" i="2"/>
  <c r="AM20" i="2"/>
  <c r="AM22" i="2"/>
  <c r="AM24" i="2"/>
  <c r="AM27" i="2"/>
  <c r="AM40" i="2"/>
  <c r="AM48" i="2"/>
  <c r="AM65" i="2"/>
  <c r="AM45" i="2"/>
  <c r="AM34" i="2"/>
  <c r="AM37" i="2"/>
  <c r="AM55" i="2"/>
  <c r="AM59" i="2"/>
  <c r="AM38" i="2"/>
  <c r="AM47" i="2"/>
  <c r="AM50" i="2"/>
  <c r="AM62" i="2"/>
  <c r="AM8" i="2"/>
  <c r="AM23" i="2"/>
  <c r="AM46" i="2"/>
  <c r="AM26" i="2"/>
  <c r="AM49" i="2"/>
  <c r="AM61" i="2"/>
  <c r="AM52" i="2"/>
  <c r="AM30" i="2"/>
  <c r="AM31" i="2"/>
  <c r="AM44" i="2"/>
  <c r="AM58" i="2"/>
  <c r="AN34" i="1"/>
  <c r="CB34" i="1"/>
  <c r="DJ34" i="1"/>
  <c r="DL34" i="1"/>
  <c r="DM34" i="1"/>
  <c r="DI43" i="1"/>
  <c r="DI61" i="1"/>
  <c r="DI63" i="1"/>
  <c r="CB50" i="3" l="1"/>
  <c r="CC50" i="3"/>
  <c r="AS66" i="2"/>
  <c r="DK34" i="1"/>
  <c r="DN34" i="1"/>
  <c r="DO34" i="1"/>
  <c r="DI33" i="1" l="1"/>
  <c r="DI71" i="1"/>
  <c r="DI67" i="1"/>
  <c r="CS31" i="1"/>
  <c r="BH53" i="1" l="1"/>
  <c r="CB53" i="1" s="1"/>
  <c r="CA75" i="1"/>
  <c r="DI53" i="1" l="1"/>
  <c r="CS53" i="1"/>
  <c r="CA53" i="1"/>
  <c r="AM53" i="1"/>
  <c r="U53" i="1"/>
  <c r="DI76" i="1"/>
  <c r="CS76" i="1"/>
  <c r="CA76" i="1"/>
  <c r="BH76" i="1"/>
  <c r="CB76" i="1" s="1"/>
  <c r="AM76" i="1"/>
  <c r="U76" i="1"/>
  <c r="DI22" i="1"/>
  <c r="CS22" i="1"/>
  <c r="CA22" i="1"/>
  <c r="CB22" i="1"/>
  <c r="AM22" i="1"/>
  <c r="U22" i="1"/>
  <c r="DI65" i="1"/>
  <c r="CS65" i="1"/>
  <c r="CA65" i="1"/>
  <c r="BH65" i="1"/>
  <c r="AM65" i="1"/>
  <c r="U65" i="1"/>
  <c r="DI75" i="1"/>
  <c r="CS75" i="1"/>
  <c r="BH75" i="1"/>
  <c r="CB75" i="1" s="1"/>
  <c r="AM75" i="1"/>
  <c r="U75" i="1"/>
  <c r="DI81" i="1"/>
  <c r="CS81" i="1"/>
  <c r="CA81" i="1"/>
  <c r="BH81" i="1"/>
  <c r="AM81" i="1"/>
  <c r="U81" i="1"/>
  <c r="AN81" i="1" s="1"/>
  <c r="DI72" i="1"/>
  <c r="CS72" i="1"/>
  <c r="CA72" i="1"/>
  <c r="BH72" i="1"/>
  <c r="AM72" i="1"/>
  <c r="U72" i="1"/>
  <c r="DI57" i="1"/>
  <c r="CS57" i="1"/>
  <c r="CA57" i="1"/>
  <c r="CB57" i="1" s="1"/>
  <c r="BH57" i="1"/>
  <c r="AM57" i="1"/>
  <c r="U57" i="1"/>
  <c r="DI35" i="1"/>
  <c r="CS35" i="1"/>
  <c r="CA35" i="1"/>
  <c r="BH35" i="1"/>
  <c r="AM35" i="1"/>
  <c r="U35" i="1"/>
  <c r="DI74" i="1"/>
  <c r="CS74" i="1"/>
  <c r="CA74" i="1"/>
  <c r="BH74" i="1"/>
  <c r="AM74" i="1"/>
  <c r="U74" i="1"/>
  <c r="DI77" i="1"/>
  <c r="CS77" i="1"/>
  <c r="CA77" i="1"/>
  <c r="BH77" i="1"/>
  <c r="AM77" i="1"/>
  <c r="U77" i="1"/>
  <c r="DI31" i="1"/>
  <c r="DJ31" i="1"/>
  <c r="CA31" i="1"/>
  <c r="BH31" i="1"/>
  <c r="AM31" i="1"/>
  <c r="U31" i="1"/>
  <c r="DI47" i="1"/>
  <c r="CS47" i="1"/>
  <c r="CA47" i="1"/>
  <c r="BH47" i="1"/>
  <c r="AM47" i="1"/>
  <c r="U47" i="1"/>
  <c r="DI66" i="1"/>
  <c r="CS66" i="1"/>
  <c r="CA66" i="1"/>
  <c r="BH66" i="1"/>
  <c r="CB66" i="1" s="1"/>
  <c r="AM66" i="1"/>
  <c r="U66" i="1"/>
  <c r="DJ71" i="1"/>
  <c r="CS71" i="1"/>
  <c r="CA71" i="1"/>
  <c r="BH71" i="1"/>
  <c r="AM71" i="1"/>
  <c r="U71" i="1"/>
  <c r="DI80" i="1"/>
  <c r="CS80" i="1"/>
  <c r="CA80" i="1"/>
  <c r="BH80" i="1"/>
  <c r="AM80" i="1"/>
  <c r="U80" i="1"/>
  <c r="DI23" i="1"/>
  <c r="CS23" i="1"/>
  <c r="CA23" i="1"/>
  <c r="BH23" i="1"/>
  <c r="AM23" i="1"/>
  <c r="U23" i="1"/>
  <c r="DI59" i="1"/>
  <c r="CS59" i="1"/>
  <c r="CA59" i="1"/>
  <c r="BH59" i="1"/>
  <c r="AM59" i="1"/>
  <c r="U59" i="1"/>
  <c r="DI64" i="1"/>
  <c r="CS64" i="1"/>
  <c r="CA64" i="1"/>
  <c r="BH64" i="1"/>
  <c r="CB64" i="1" s="1"/>
  <c r="AM64" i="1"/>
  <c r="U64" i="1"/>
  <c r="DI48" i="1"/>
  <c r="CS48" i="1"/>
  <c r="CA48" i="1"/>
  <c r="BH48" i="1"/>
  <c r="CB48" i="1" s="1"/>
  <c r="AM48" i="1"/>
  <c r="U48" i="1"/>
  <c r="DI58" i="1"/>
  <c r="CS58" i="1"/>
  <c r="CA58" i="1"/>
  <c r="BH58" i="1"/>
  <c r="CB58" i="1" s="1"/>
  <c r="AM58" i="1"/>
  <c r="U58" i="1"/>
  <c r="DI70" i="1"/>
  <c r="CS70" i="1"/>
  <c r="CA70" i="1"/>
  <c r="BH70" i="1"/>
  <c r="AM70" i="1"/>
  <c r="U70" i="1"/>
  <c r="DI62" i="1"/>
  <c r="CS62" i="1"/>
  <c r="CA62" i="1"/>
  <c r="BH62" i="1"/>
  <c r="AM62" i="1"/>
  <c r="U62" i="1"/>
  <c r="DI79" i="1"/>
  <c r="CS79" i="1"/>
  <c r="CA79" i="1"/>
  <c r="BH79" i="1"/>
  <c r="CB79" i="1" s="1"/>
  <c r="AM79" i="1"/>
  <c r="U79" i="1"/>
  <c r="DJ63" i="1"/>
  <c r="CS63" i="1"/>
  <c r="CA63" i="1"/>
  <c r="BH63" i="1"/>
  <c r="CB63" i="1" s="1"/>
  <c r="AM63" i="1"/>
  <c r="U63" i="1"/>
  <c r="DJ67" i="1"/>
  <c r="CS67" i="1"/>
  <c r="CA67" i="1"/>
  <c r="BH67" i="1"/>
  <c r="AM67" i="1"/>
  <c r="U67" i="1"/>
  <c r="DI45" i="1"/>
  <c r="CS45" i="1"/>
  <c r="CA45" i="1"/>
  <c r="BH45" i="1"/>
  <c r="AM45" i="1"/>
  <c r="U45" i="1"/>
  <c r="DJ61" i="1"/>
  <c r="CS61" i="1"/>
  <c r="CA61" i="1"/>
  <c r="BH61" i="1"/>
  <c r="AM61" i="1"/>
  <c r="U61" i="1"/>
  <c r="DI60" i="1"/>
  <c r="CS60" i="1"/>
  <c r="CA60" i="1"/>
  <c r="BH60" i="1"/>
  <c r="AM60" i="1"/>
  <c r="U60" i="1"/>
  <c r="DI26" i="1"/>
  <c r="CS26" i="1"/>
  <c r="CA26" i="1"/>
  <c r="BH26" i="1"/>
  <c r="AM26" i="1"/>
  <c r="AN26" i="1" s="1"/>
  <c r="U26" i="1"/>
  <c r="DI50" i="1"/>
  <c r="CS50" i="1"/>
  <c r="CA50" i="1"/>
  <c r="BH50" i="1"/>
  <c r="AM50" i="1"/>
  <c r="U50" i="1"/>
  <c r="DI40" i="1"/>
  <c r="CS40" i="1"/>
  <c r="CA40" i="1"/>
  <c r="BH40" i="1"/>
  <c r="CB40" i="1" s="1"/>
  <c r="AM40" i="1"/>
  <c r="U40" i="1"/>
  <c r="AN40" i="1" s="1"/>
  <c r="DI69" i="1"/>
  <c r="CS69" i="1"/>
  <c r="CA69" i="1"/>
  <c r="BH69" i="1"/>
  <c r="AM69" i="1"/>
  <c r="U69" i="1"/>
  <c r="DI27" i="1"/>
  <c r="CS27" i="1"/>
  <c r="CA27" i="1"/>
  <c r="BH27" i="1"/>
  <c r="AM27" i="1"/>
  <c r="U27" i="1"/>
  <c r="AN27" i="1" s="1"/>
  <c r="DI44" i="1"/>
  <c r="CS44" i="1"/>
  <c r="CA44" i="1"/>
  <c r="BH44" i="1"/>
  <c r="AM44" i="1"/>
  <c r="U44" i="1"/>
  <c r="DI68" i="1"/>
  <c r="CS68" i="1"/>
  <c r="CA68" i="1"/>
  <c r="BH68" i="1"/>
  <c r="AM68" i="1"/>
  <c r="U68" i="1"/>
  <c r="DI73" i="1"/>
  <c r="CS73" i="1"/>
  <c r="CA73" i="1"/>
  <c r="BH73" i="1"/>
  <c r="AM73" i="1"/>
  <c r="U73" i="1"/>
  <c r="DI42" i="1"/>
  <c r="CS42" i="1"/>
  <c r="CA42" i="1"/>
  <c r="BH42" i="1"/>
  <c r="CB42" i="1" s="1"/>
  <c r="AM42" i="1"/>
  <c r="U42" i="1"/>
  <c r="DI38" i="1"/>
  <c r="CS38" i="1"/>
  <c r="CA38" i="1"/>
  <c r="BH38" i="1"/>
  <c r="CB38" i="1" s="1"/>
  <c r="AM38" i="1"/>
  <c r="U38" i="1"/>
  <c r="DI16" i="1"/>
  <c r="CS16" i="1"/>
  <c r="CA16" i="1"/>
  <c r="BH16" i="1"/>
  <c r="AM16" i="1"/>
  <c r="U16" i="1"/>
  <c r="DI32" i="1"/>
  <c r="CS32" i="1"/>
  <c r="CA32" i="1"/>
  <c r="BH32" i="1"/>
  <c r="CB32" i="1" s="1"/>
  <c r="AM32" i="1"/>
  <c r="U32" i="1"/>
  <c r="DI29" i="1"/>
  <c r="CS29" i="1"/>
  <c r="CA29" i="1"/>
  <c r="BH29" i="1"/>
  <c r="AM29" i="1"/>
  <c r="U29" i="1"/>
  <c r="AN29" i="1" s="1"/>
  <c r="DI56" i="1"/>
  <c r="CS56" i="1"/>
  <c r="CA56" i="1"/>
  <c r="BH56" i="1"/>
  <c r="AM56" i="1"/>
  <c r="U56" i="1"/>
  <c r="DI28" i="1"/>
  <c r="CS28" i="1"/>
  <c r="CA28" i="1"/>
  <c r="BH28" i="1"/>
  <c r="AM28" i="1"/>
  <c r="U28" i="1"/>
  <c r="DJ33" i="1"/>
  <c r="CS33" i="1"/>
  <c r="CA33" i="1"/>
  <c r="BH33" i="1"/>
  <c r="AM33" i="1"/>
  <c r="U33" i="1"/>
  <c r="DI19" i="1"/>
  <c r="CS19" i="1"/>
  <c r="CA19" i="1"/>
  <c r="BH19" i="1"/>
  <c r="AM19" i="1"/>
  <c r="U19" i="1"/>
  <c r="DI51" i="1"/>
  <c r="CS51" i="1"/>
  <c r="CA51" i="1"/>
  <c r="BH51" i="1"/>
  <c r="CB51" i="1" s="1"/>
  <c r="AM51" i="1"/>
  <c r="U51" i="1"/>
  <c r="DI52" i="1"/>
  <c r="CS52" i="1"/>
  <c r="CA52" i="1"/>
  <c r="BH52" i="1"/>
  <c r="AM52" i="1"/>
  <c r="U52" i="1"/>
  <c r="DJ43" i="1"/>
  <c r="CS43" i="1"/>
  <c r="CA43" i="1"/>
  <c r="BH43" i="1"/>
  <c r="AM43" i="1"/>
  <c r="U43" i="1"/>
  <c r="DI46" i="1"/>
  <c r="CS46" i="1"/>
  <c r="CA46" i="1"/>
  <c r="BH46" i="1"/>
  <c r="CB46" i="1" s="1"/>
  <c r="AM46" i="1"/>
  <c r="U46" i="1"/>
  <c r="DI54" i="1"/>
  <c r="CS54" i="1"/>
  <c r="CA54" i="1"/>
  <c r="BH54" i="1"/>
  <c r="AM54" i="1"/>
  <c r="U54" i="1"/>
  <c r="DI41" i="1"/>
  <c r="CS41" i="1"/>
  <c r="CA41" i="1"/>
  <c r="BH41" i="1"/>
  <c r="AM41" i="1"/>
  <c r="U41" i="1"/>
  <c r="DI55" i="1"/>
  <c r="CS55" i="1"/>
  <c r="CA55" i="1"/>
  <c r="BH55" i="1"/>
  <c r="AM55" i="1"/>
  <c r="U55" i="1"/>
  <c r="DI39" i="1"/>
  <c r="CS39" i="1"/>
  <c r="CA39" i="1"/>
  <c r="BH39" i="1"/>
  <c r="AM39" i="1"/>
  <c r="U39" i="1"/>
  <c r="DI37" i="1"/>
  <c r="CS37" i="1"/>
  <c r="CA37" i="1"/>
  <c r="BH37" i="1"/>
  <c r="AM37" i="1"/>
  <c r="U37" i="1"/>
  <c r="DI25" i="1"/>
  <c r="CS25" i="1"/>
  <c r="CA25" i="1"/>
  <c r="BH25" i="1"/>
  <c r="AM25" i="1"/>
  <c r="U25" i="1"/>
  <c r="DI36" i="1"/>
  <c r="CS36" i="1"/>
  <c r="CA36" i="1"/>
  <c r="BH36" i="1"/>
  <c r="AM36" i="1"/>
  <c r="U36" i="1"/>
  <c r="AN36" i="1" s="1"/>
  <c r="DI17" i="1"/>
  <c r="DJ17" i="1" s="1"/>
  <c r="CS17" i="1"/>
  <c r="CA17" i="1"/>
  <c r="BH17" i="1"/>
  <c r="AM17" i="1"/>
  <c r="U17" i="1"/>
  <c r="DI49" i="1"/>
  <c r="CS49" i="1"/>
  <c r="CA49" i="1"/>
  <c r="BH49" i="1"/>
  <c r="CB49" i="1" s="1"/>
  <c r="AM49" i="1"/>
  <c r="U49" i="1"/>
  <c r="DI78" i="1"/>
  <c r="CS78" i="1"/>
  <c r="CA78" i="1"/>
  <c r="BH78" i="1"/>
  <c r="CB78" i="1" s="1"/>
  <c r="AM78" i="1"/>
  <c r="U78" i="1"/>
  <c r="DI11" i="1"/>
  <c r="CS11" i="1"/>
  <c r="CA11" i="1"/>
  <c r="BH11" i="1"/>
  <c r="CB11" i="1" s="1"/>
  <c r="AM11" i="1"/>
  <c r="U11" i="1"/>
  <c r="DI6" i="1"/>
  <c r="CS6" i="1"/>
  <c r="CA6" i="1"/>
  <c r="BH6" i="1"/>
  <c r="CB6" i="1" s="1"/>
  <c r="AM6" i="1"/>
  <c r="U6" i="1"/>
  <c r="DI30" i="1"/>
  <c r="CS30" i="1"/>
  <c r="CA30" i="1"/>
  <c r="BH30" i="1"/>
  <c r="AM30" i="1"/>
  <c r="U30" i="1"/>
  <c r="DI21" i="1"/>
  <c r="CS21" i="1"/>
  <c r="CA21" i="1"/>
  <c r="BH21" i="1"/>
  <c r="CB21" i="1" s="1"/>
  <c r="AM21" i="1"/>
  <c r="U21" i="1"/>
  <c r="DI20" i="1"/>
  <c r="CS20" i="1"/>
  <c r="CA20" i="1"/>
  <c r="BH20" i="1"/>
  <c r="AM20" i="1"/>
  <c r="U20" i="1"/>
  <c r="DI7" i="1"/>
  <c r="CS7" i="1"/>
  <c r="CA7" i="1"/>
  <c r="BH7" i="1"/>
  <c r="CB7" i="1" s="1"/>
  <c r="AM7" i="1"/>
  <c r="U7" i="1"/>
  <c r="DI15" i="1"/>
  <c r="CS15" i="1"/>
  <c r="CA15" i="1"/>
  <c r="BH15" i="1"/>
  <c r="AM15" i="1"/>
  <c r="U15" i="1"/>
  <c r="DI24" i="1"/>
  <c r="CS24" i="1"/>
  <c r="CA24" i="1"/>
  <c r="BH24" i="1"/>
  <c r="AM24" i="1"/>
  <c r="U24" i="1"/>
  <c r="DI10" i="1"/>
  <c r="CS10" i="1"/>
  <c r="CA10" i="1"/>
  <c r="BH10" i="1"/>
  <c r="AM10" i="1"/>
  <c r="U10" i="1"/>
  <c r="DI13" i="1"/>
  <c r="CS13" i="1"/>
  <c r="CA13" i="1"/>
  <c r="BH13" i="1"/>
  <c r="AM13" i="1"/>
  <c r="U13" i="1"/>
  <c r="DI9" i="1"/>
  <c r="CS9" i="1"/>
  <c r="CA9" i="1"/>
  <c r="BH9" i="1"/>
  <c r="AM9" i="1"/>
  <c r="U9" i="1"/>
  <c r="DI12" i="1"/>
  <c r="CS12" i="1"/>
  <c r="CA12" i="1"/>
  <c r="BH12" i="1"/>
  <c r="CB12" i="1" s="1"/>
  <c r="AM12" i="1"/>
  <c r="U12" i="1"/>
  <c r="DI18" i="1"/>
  <c r="CS18" i="1"/>
  <c r="CA18" i="1"/>
  <c r="BH18" i="1"/>
  <c r="CB18" i="1" s="1"/>
  <c r="AM18" i="1"/>
  <c r="U18" i="1"/>
  <c r="DI14" i="1"/>
  <c r="CS14" i="1"/>
  <c r="CA14" i="1"/>
  <c r="BH14" i="1"/>
  <c r="CB14" i="1" s="1"/>
  <c r="AM14" i="1"/>
  <c r="U14" i="1"/>
  <c r="DI4" i="1"/>
  <c r="CS4" i="1"/>
  <c r="CA4" i="1"/>
  <c r="BH4" i="1"/>
  <c r="AM4" i="1"/>
  <c r="U4" i="1"/>
  <c r="DI5" i="1"/>
  <c r="CS5" i="1"/>
  <c r="CA5" i="1"/>
  <c r="BH5" i="1"/>
  <c r="CB5" i="1" s="1"/>
  <c r="AM5" i="1"/>
  <c r="U5" i="1"/>
  <c r="DI8" i="1"/>
  <c r="CS8" i="1"/>
  <c r="CA8" i="1"/>
  <c r="BH8" i="1"/>
  <c r="CB8" i="1" s="1"/>
  <c r="AM8" i="1"/>
  <c r="U8" i="1"/>
  <c r="DL71" i="1" l="1"/>
  <c r="DL67" i="1"/>
  <c r="CB16" i="1"/>
  <c r="DJ73" i="1"/>
  <c r="DJ68" i="1"/>
  <c r="CB60" i="1"/>
  <c r="DM74" i="1"/>
  <c r="DJ78" i="1"/>
  <c r="CB29" i="1"/>
  <c r="DJ32" i="1"/>
  <c r="DJ10" i="1"/>
  <c r="AN16" i="1"/>
  <c r="CB59" i="1"/>
  <c r="CB80" i="1"/>
  <c r="DJ60" i="1"/>
  <c r="DJ45" i="1"/>
  <c r="DJ62" i="1"/>
  <c r="CB74" i="1"/>
  <c r="AN5" i="1"/>
  <c r="CB30" i="1"/>
  <c r="DL74" i="1"/>
  <c r="CB68" i="1"/>
  <c r="CB27" i="1"/>
  <c r="AN28" i="1"/>
  <c r="AN21" i="1"/>
  <c r="AN38" i="1"/>
  <c r="AN39" i="1"/>
  <c r="AN11" i="1"/>
  <c r="DL23" i="1"/>
  <c r="DJ25" i="1"/>
  <c r="AN61" i="1"/>
  <c r="AN8" i="1"/>
  <c r="CB41" i="1"/>
  <c r="AN33" i="1"/>
  <c r="AN71" i="1"/>
  <c r="AN37" i="1"/>
  <c r="DJ66" i="1"/>
  <c r="DJ50" i="1"/>
  <c r="DL39" i="1"/>
  <c r="AN56" i="1"/>
  <c r="CB77" i="1"/>
  <c r="AN74" i="1"/>
  <c r="DJ70" i="1"/>
  <c r="DJ59" i="1"/>
  <c r="DJ80" i="1"/>
  <c r="DJ72" i="1"/>
  <c r="CB33" i="1"/>
  <c r="DJ47" i="1"/>
  <c r="CB31" i="1"/>
  <c r="AN57" i="1"/>
  <c r="DJ75" i="1"/>
  <c r="DJ22" i="1"/>
  <c r="DJ53" i="1"/>
  <c r="DJ4" i="1"/>
  <c r="DM21" i="1"/>
  <c r="DJ49" i="1"/>
  <c r="DJ69" i="1"/>
  <c r="DJ79" i="1"/>
  <c r="DJ64" i="1"/>
  <c r="DM6" i="1"/>
  <c r="AN13" i="1"/>
  <c r="DJ24" i="1"/>
  <c r="DL15" i="1"/>
  <c r="DJ7" i="1"/>
  <c r="CB20" i="1"/>
  <c r="DM23" i="1"/>
  <c r="AN17" i="1"/>
  <c r="CB36" i="1"/>
  <c r="CB37" i="1"/>
  <c r="DM30" i="1"/>
  <c r="DM35" i="1"/>
  <c r="DJ46" i="1"/>
  <c r="CB43" i="1"/>
  <c r="CB19" i="1"/>
  <c r="CB56" i="1"/>
  <c r="DJ38" i="1"/>
  <c r="AN59" i="1"/>
  <c r="DJ35" i="1"/>
  <c r="CB81" i="1"/>
  <c r="DJ18" i="1"/>
  <c r="DJ6" i="1"/>
  <c r="DJ55" i="1"/>
  <c r="CB28" i="1"/>
  <c r="DJ58" i="1"/>
  <c r="CB13" i="1"/>
  <c r="CB24" i="1"/>
  <c r="AN30" i="1"/>
  <c r="AN78" i="1"/>
  <c r="CB39" i="1"/>
  <c r="CB73" i="1"/>
  <c r="DL48" i="1"/>
  <c r="CB26" i="1"/>
  <c r="DM73" i="1"/>
  <c r="AN72" i="1"/>
  <c r="DL33" i="1"/>
  <c r="DL40" i="1"/>
  <c r="DJ28" i="1"/>
  <c r="DJ56" i="1"/>
  <c r="DJ29" i="1"/>
  <c r="DM67" i="1"/>
  <c r="DL10" i="1"/>
  <c r="DJ9" i="1"/>
  <c r="DJ13" i="1"/>
  <c r="AN15" i="1"/>
  <c r="DL24" i="1"/>
  <c r="DJ36" i="1"/>
  <c r="DL37" i="1"/>
  <c r="DJ52" i="1"/>
  <c r="DM44" i="1"/>
  <c r="DM81" i="1"/>
  <c r="AN42" i="1"/>
  <c r="DJ44" i="1"/>
  <c r="DJ27" i="1"/>
  <c r="DM59" i="1"/>
  <c r="DL66" i="1"/>
  <c r="DJ48" i="1"/>
  <c r="DJ23" i="1"/>
  <c r="AN14" i="1"/>
  <c r="DM16" i="1"/>
  <c r="DM36" i="1"/>
  <c r="DJ19" i="1"/>
  <c r="DL8" i="1"/>
  <c r="CB9" i="1"/>
  <c r="CB15" i="1"/>
  <c r="DL17" i="1"/>
  <c r="DJ21" i="1"/>
  <c r="DJ30" i="1"/>
  <c r="CB17" i="1"/>
  <c r="DJ54" i="1"/>
  <c r="CB52" i="1"/>
  <c r="DM38" i="1"/>
  <c r="CB44" i="1"/>
  <c r="DL55" i="1"/>
  <c r="DJ26" i="1"/>
  <c r="AN45" i="1"/>
  <c r="AN64" i="1"/>
  <c r="AN80" i="1"/>
  <c r="DJ77" i="1"/>
  <c r="DJ74" i="1"/>
  <c r="AN75" i="1"/>
  <c r="CB65" i="1"/>
  <c r="AN76" i="1"/>
  <c r="DK76" i="1"/>
  <c r="DL54" i="1"/>
  <c r="DL53" i="1"/>
  <c r="DL60" i="1"/>
  <c r="DJ8" i="1"/>
  <c r="DJ5" i="1"/>
  <c r="DM11" i="1"/>
  <c r="DM18" i="1"/>
  <c r="DJ11" i="1"/>
  <c r="DJ37" i="1"/>
  <c r="DJ39" i="1"/>
  <c r="DM41" i="1"/>
  <c r="DM42" i="1"/>
  <c r="DJ40" i="1"/>
  <c r="DK40" i="1" s="1"/>
  <c r="DL57" i="1"/>
  <c r="DL62" i="1"/>
  <c r="DL70" i="1"/>
  <c r="DJ57" i="1"/>
  <c r="DJ76" i="1"/>
  <c r="DL6" i="1"/>
  <c r="AN12" i="1"/>
  <c r="DJ12" i="1"/>
  <c r="DM12" i="1"/>
  <c r="DL13" i="1"/>
  <c r="DM14" i="1"/>
  <c r="AN20" i="1"/>
  <c r="DJ20" i="1"/>
  <c r="DL21" i="1"/>
  <c r="AN49" i="1"/>
  <c r="CB25" i="1"/>
  <c r="DL30" i="1"/>
  <c r="AN54" i="1"/>
  <c r="AN46" i="1"/>
  <c r="AN43" i="1"/>
  <c r="DL36" i="1"/>
  <c r="AN51" i="1"/>
  <c r="DJ51" i="1"/>
  <c r="DM45" i="1"/>
  <c r="DL43" i="1"/>
  <c r="DM33" i="1"/>
  <c r="DL47" i="1"/>
  <c r="CB69" i="1"/>
  <c r="AN60" i="1"/>
  <c r="CB45" i="1"/>
  <c r="DL59" i="1"/>
  <c r="AN63" i="1"/>
  <c r="DK63" i="1" s="1"/>
  <c r="CB62" i="1"/>
  <c r="DL65" i="1"/>
  <c r="AN58" i="1"/>
  <c r="DL68" i="1"/>
  <c r="AN23" i="1"/>
  <c r="DM72" i="1"/>
  <c r="DL73" i="1"/>
  <c r="AN31" i="1"/>
  <c r="CB35" i="1"/>
  <c r="DL78" i="1"/>
  <c r="CB72" i="1"/>
  <c r="DL80" i="1"/>
  <c r="DL81" i="1"/>
  <c r="DK53" i="1"/>
  <c r="DM76" i="1"/>
  <c r="DL61" i="1"/>
  <c r="DL69" i="1"/>
  <c r="DJ16" i="1"/>
  <c r="DL49" i="1"/>
  <c r="DM60" i="1"/>
  <c r="DJ81" i="1"/>
  <c r="DJ14" i="1"/>
  <c r="DL12" i="1"/>
  <c r="DJ15" i="1"/>
  <c r="DM17" i="1"/>
  <c r="DL19" i="1"/>
  <c r="DM20" i="1"/>
  <c r="DL26" i="1"/>
  <c r="DM27" i="1"/>
  <c r="DM28" i="1"/>
  <c r="DM29" i="1"/>
  <c r="AN55" i="1"/>
  <c r="AN41" i="1"/>
  <c r="DJ41" i="1"/>
  <c r="DL45" i="1"/>
  <c r="DJ42" i="1"/>
  <c r="DL51" i="1"/>
  <c r="DM53" i="1"/>
  <c r="DM57" i="1"/>
  <c r="DL58" i="1"/>
  <c r="AN67" i="1"/>
  <c r="DM62" i="1"/>
  <c r="DL64" i="1"/>
  <c r="DL63" i="1"/>
  <c r="DL72" i="1"/>
  <c r="DL76" i="1"/>
  <c r="DL77" i="1"/>
  <c r="DL79" i="1"/>
  <c r="DM80" i="1"/>
  <c r="DL31" i="1"/>
  <c r="DJ65" i="1"/>
  <c r="AN65" i="1"/>
  <c r="DL22" i="1"/>
  <c r="DK22" i="1"/>
  <c r="AN53" i="1"/>
  <c r="AN22" i="1"/>
  <c r="DL4" i="1"/>
  <c r="DL7" i="1"/>
  <c r="DL11" i="1"/>
  <c r="DL16" i="1"/>
  <c r="DL18" i="1"/>
  <c r="DL20" i="1"/>
  <c r="DL25" i="1"/>
  <c r="DL27" i="1"/>
  <c r="DL29" i="1"/>
  <c r="DL35" i="1"/>
  <c r="DL38" i="1"/>
  <c r="DL42" i="1"/>
  <c r="DL75" i="1"/>
  <c r="DM10" i="1"/>
  <c r="DM13" i="1"/>
  <c r="DM24" i="1"/>
  <c r="DM26" i="1"/>
  <c r="DM37" i="1"/>
  <c r="DM39" i="1"/>
  <c r="DM47" i="1"/>
  <c r="DM48" i="1"/>
  <c r="DM49" i="1"/>
  <c r="DM58" i="1"/>
  <c r="DM64" i="1"/>
  <c r="DM68" i="1"/>
  <c r="DM71" i="1"/>
  <c r="DM31" i="1"/>
  <c r="CB4" i="1"/>
  <c r="CB10" i="1"/>
  <c r="CB55" i="1"/>
  <c r="CB54" i="1"/>
  <c r="CB50" i="1"/>
  <c r="CB61" i="1"/>
  <c r="CB67" i="1"/>
  <c r="CB70" i="1"/>
  <c r="CB23" i="1"/>
  <c r="CB71" i="1"/>
  <c r="CB47" i="1"/>
  <c r="DL5" i="1"/>
  <c r="DL9" i="1"/>
  <c r="DL14" i="1"/>
  <c r="DL28" i="1"/>
  <c r="DL32" i="1"/>
  <c r="DL41" i="1"/>
  <c r="DL44" i="1"/>
  <c r="DL46" i="1"/>
  <c r="DL50" i="1"/>
  <c r="DL52" i="1"/>
  <c r="DL56" i="1"/>
  <c r="AN4" i="1"/>
  <c r="AN18" i="1"/>
  <c r="AN9" i="1"/>
  <c r="AN10" i="1"/>
  <c r="AN24" i="1"/>
  <c r="AN7" i="1"/>
  <c r="AN6" i="1"/>
  <c r="AN25" i="1"/>
  <c r="AN52" i="1"/>
  <c r="AN19" i="1"/>
  <c r="AN32" i="1"/>
  <c r="AN73" i="1"/>
  <c r="AN68" i="1"/>
  <c r="AN44" i="1"/>
  <c r="AN69" i="1"/>
  <c r="AN50" i="1"/>
  <c r="AN79" i="1"/>
  <c r="AN62" i="1"/>
  <c r="AN70" i="1"/>
  <c r="AN48" i="1"/>
  <c r="AN66" i="1"/>
  <c r="AN47" i="1"/>
  <c r="AN77" i="1"/>
  <c r="AN35" i="1"/>
  <c r="DK5" i="1" l="1"/>
  <c r="DL84" i="1"/>
  <c r="DK7" i="1"/>
  <c r="DK73" i="1"/>
  <c r="DK18" i="1"/>
  <c r="DK16" i="1"/>
  <c r="DK31" i="1"/>
  <c r="DK32" i="1"/>
  <c r="DK81" i="1"/>
  <c r="DK21" i="1"/>
  <c r="DK8" i="1"/>
  <c r="DK68" i="1"/>
  <c r="DO23" i="1"/>
  <c r="DK44" i="1"/>
  <c r="DK80" i="1"/>
  <c r="DK75" i="1"/>
  <c r="DK33" i="1"/>
  <c r="DO74" i="1"/>
  <c r="DK78" i="1"/>
  <c r="DN74" i="1"/>
  <c r="DK66" i="1"/>
  <c r="DK49" i="1"/>
  <c r="DK29" i="1"/>
  <c r="DK60" i="1"/>
  <c r="DN30" i="1"/>
  <c r="DK27" i="1"/>
  <c r="DK28" i="1"/>
  <c r="DK30" i="1"/>
  <c r="DK38" i="1"/>
  <c r="DK45" i="1"/>
  <c r="DK36" i="1"/>
  <c r="DK11" i="1"/>
  <c r="DK56" i="1"/>
  <c r="DK61" i="1"/>
  <c r="DO33" i="1"/>
  <c r="DK43" i="1"/>
  <c r="DK17" i="1"/>
  <c r="DK24" i="1"/>
  <c r="DK71" i="1"/>
  <c r="DN37" i="1"/>
  <c r="DK37" i="1"/>
  <c r="DN68" i="1"/>
  <c r="DO68" i="1"/>
  <c r="DO21" i="1"/>
  <c r="DN21" i="1"/>
  <c r="DO62" i="1"/>
  <c r="DN62" i="1"/>
  <c r="DK15" i="1"/>
  <c r="DN72" i="1"/>
  <c r="DO72" i="1"/>
  <c r="DO42" i="1"/>
  <c r="DN42" i="1"/>
  <c r="DO27" i="1"/>
  <c r="DN27" i="1"/>
  <c r="DO12" i="1"/>
  <c r="DN12" i="1"/>
  <c r="DK72" i="1"/>
  <c r="DO73" i="1"/>
  <c r="DN73" i="1"/>
  <c r="DO57" i="1"/>
  <c r="DN57" i="1"/>
  <c r="DN60" i="1"/>
  <c r="DO60" i="1"/>
  <c r="DK39" i="1"/>
  <c r="DK64" i="1"/>
  <c r="DO39" i="1"/>
  <c r="DN23" i="1"/>
  <c r="DN35" i="1"/>
  <c r="DO35" i="1"/>
  <c r="DO41" i="1"/>
  <c r="DN41" i="1"/>
  <c r="DO28" i="1"/>
  <c r="DN28" i="1"/>
  <c r="DO58" i="1"/>
  <c r="DN58" i="1"/>
  <c r="DK14" i="1"/>
  <c r="DK58" i="1"/>
  <c r="DN59" i="1"/>
  <c r="DO59" i="1"/>
  <c r="DN47" i="1"/>
  <c r="DO47" i="1"/>
  <c r="DK46" i="1"/>
  <c r="DN6" i="1"/>
  <c r="DK26" i="1"/>
  <c r="DK59" i="1"/>
  <c r="DK57" i="1"/>
  <c r="DK74" i="1"/>
  <c r="DO64" i="1"/>
  <c r="DN64" i="1"/>
  <c r="DO17" i="1"/>
  <c r="DO48" i="1"/>
  <c r="DN48" i="1"/>
  <c r="DN24" i="1"/>
  <c r="DN76" i="1"/>
  <c r="DN17" i="1"/>
  <c r="DK65" i="1"/>
  <c r="DK79" i="1"/>
  <c r="DO6" i="1"/>
  <c r="DK47" i="1"/>
  <c r="DK19" i="1"/>
  <c r="DK23" i="1"/>
  <c r="DN10" i="1"/>
  <c r="DO30" i="1"/>
  <c r="DN31" i="1"/>
  <c r="DK42" i="1"/>
  <c r="DK13" i="1"/>
  <c r="DN33" i="1"/>
  <c r="DK77" i="1"/>
  <c r="DK70" i="1"/>
  <c r="DK69" i="1"/>
  <c r="DK6" i="1"/>
  <c r="DK9" i="1"/>
  <c r="DN13" i="1"/>
  <c r="DO81" i="1"/>
  <c r="DK51" i="1"/>
  <c r="DK20" i="1"/>
  <c r="DK52" i="1"/>
  <c r="DK4" i="1"/>
  <c r="DN26" i="1"/>
  <c r="DN81" i="1"/>
  <c r="DN71" i="1"/>
  <c r="DN80" i="1"/>
  <c r="DN36" i="1"/>
  <c r="DK12" i="1"/>
  <c r="DK48" i="1"/>
  <c r="DK25" i="1"/>
  <c r="DK55" i="1"/>
  <c r="DN39" i="1"/>
  <c r="DK62" i="1"/>
  <c r="DK35" i="1"/>
  <c r="DK50" i="1"/>
  <c r="DK54" i="1"/>
  <c r="DO31" i="1"/>
  <c r="DO49" i="1"/>
  <c r="DO36" i="1"/>
  <c r="DO13" i="1"/>
  <c r="DO76" i="1"/>
  <c r="DK41" i="1"/>
  <c r="DK67" i="1"/>
  <c r="DO80" i="1"/>
  <c r="DO71" i="1"/>
  <c r="DO10" i="1"/>
  <c r="DO26" i="1"/>
  <c r="DN53" i="1"/>
  <c r="DO53" i="1"/>
  <c r="DN44" i="1"/>
  <c r="DO44" i="1"/>
  <c r="DN67" i="1"/>
  <c r="DO67" i="1"/>
  <c r="DN20" i="1"/>
  <c r="DO20" i="1"/>
  <c r="DN16" i="1"/>
  <c r="DO16" i="1"/>
  <c r="DK10" i="1"/>
  <c r="DO37" i="1"/>
  <c r="DN49" i="1"/>
  <c r="DN14" i="1"/>
  <c r="DO14" i="1"/>
  <c r="DN29" i="1"/>
  <c r="DO29" i="1"/>
  <c r="DN18" i="1"/>
  <c r="DO18" i="1"/>
  <c r="DN38" i="1"/>
  <c r="DO38" i="1"/>
  <c r="DN11" i="1"/>
  <c r="DO11" i="1"/>
  <c r="DO24" i="1"/>
  <c r="DK84" i="1" l="1"/>
  <c r="DK82" i="1"/>
</calcChain>
</file>

<file path=xl/sharedStrings.xml><?xml version="1.0" encoding="utf-8"?>
<sst xmlns="http://schemas.openxmlformats.org/spreadsheetml/2006/main" count="450" uniqueCount="128">
  <si>
    <t>АМБУЛАТОРНЫЕ</t>
  </si>
  <si>
    <t>СТАЦИОНАРНЫЕ</t>
  </si>
  <si>
    <t>СМП</t>
  </si>
  <si>
    <t>Название медицинской организации</t>
  </si>
  <si>
    <t>Рейтинг МО по пунктам в амбулаторных условиях ( по данным личных интервью)</t>
  </si>
  <si>
    <t>Рейтинг МО по пунктам в амбулаторных условиях ( по данным из урн и интернет)</t>
  </si>
  <si>
    <t>Рейтинг МО по пунктам в стационарных условиях ( по данным личных интервью)</t>
  </si>
  <si>
    <t>Рейтинг МО по пунктам в стационарных условиях ( по данным из урн и интернет)</t>
  </si>
  <si>
    <t>Рейтинг МО в условиях СМП (данные из интервью)</t>
  </si>
  <si>
    <t>Рейтинг МО в условиях СМП (данные из урн и интернет)</t>
  </si>
  <si>
    <t>№</t>
  </si>
  <si>
    <t xml:space="preserve">Кол-во опрошенных  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</si>
  <si>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</si>
  <si>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</si>
  <si>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</si>
  <si>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</si>
  <si>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</si>
  <si>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</si>
  <si>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</si>
  <si>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</si>
  <si>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</si>
  <si>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</si>
  <si>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</si>
  <si>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</si>
  <si>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</si>
  <si>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</si>
  <si>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</si>
  <si>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</si>
  <si>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</si>
  <si>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Баллы</t>
  </si>
  <si>
    <t>Средний балл</t>
  </si>
  <si>
    <t>Кол-во опрошенных</t>
  </si>
  <si>
    <t>5.3</t>
  </si>
  <si>
    <t>4.3</t>
  </si>
  <si>
    <t>Средние баллы</t>
  </si>
  <si>
    <t>Общий средний балл</t>
  </si>
  <si>
    <t>средний балл по личному интервью</t>
  </si>
  <si>
    <t>средний балл по данным из урн и интернет</t>
  </si>
  <si>
    <t>Абсолютное отклоне-ние</t>
  </si>
  <si>
    <t>Средне квадрати-ческое откло-нение, %</t>
  </si>
  <si>
    <t>ФЕДЕРАЛЬНЫЙ ЦЕНТР ВЫСОКИХ МЕДИЦИНСКИХ ТЕХНОЛОГИЙ</t>
  </si>
  <si>
    <t>ДЕТСКИЙ ПРОТИВОТУБЕРКУЛЕЗНЫЙ САНАТОРИЙ КО</t>
  </si>
  <si>
    <t>ГБУЗ КО «Черняховская стоматологическая поликлиника»</t>
  </si>
  <si>
    <t>ДОМ СЕСТРИНСКОГО УХОДА</t>
  </si>
  <si>
    <t>ПСИХИАТРИЧЕСКАЯ БОЛЬНИЦА КО №4</t>
  </si>
  <si>
    <t>ПРОТИВОТУБЕРКУЛЕНЫЙ САНАТОРИЙ КО</t>
  </si>
  <si>
    <t>ГБУЗ КО «Городская поликлиника № 2»</t>
  </si>
  <si>
    <t>ГАУЗ «Региональный перинатальный центр»</t>
  </si>
  <si>
    <t>ГАУЗ «Областная стоматологическая поликлиника КО»</t>
  </si>
  <si>
    <t>ГБУЗ КО «Родильный дом КО № 3»</t>
  </si>
  <si>
    <t>ООО "МЕДИЦИНСКИЙ ЦЕНТР ЭСКУЛАП"</t>
  </si>
  <si>
    <t>ДЕТСКИЙ ОРТОПЕДИЧЕСКИЙ САНАТОРИЙ "ПИОНЕРСК"</t>
  </si>
  <si>
    <t>ГБУЗ КО «Городская больница № 1»</t>
  </si>
  <si>
    <t>НАРКОЛОГИЧЕСКИЙ ДИСПАНСЕР КО</t>
  </si>
  <si>
    <t>ГБУЗ КО «Городская больница № 2»</t>
  </si>
  <si>
    <t>ГБУЗ КО «Городская клиническая больница скорой медицинской помощи»</t>
  </si>
  <si>
    <t>ГБУЗ «Центр специализированных видов медицинской помощи КО»</t>
  </si>
  <si>
    <t>ГБУЗ «Противотуберкулезный диспансер КО</t>
  </si>
  <si>
    <t>ГБУЗ КО «Городская больница № 3»</t>
  </si>
  <si>
    <t>ГБУЗ КО «Балтийская  центральная районная больница»</t>
  </si>
  <si>
    <t>ООО "ДАСС"</t>
  </si>
  <si>
    <t>ГБУЗ КО «Светловская центральная городская больница»</t>
  </si>
  <si>
    <t xml:space="preserve">ГБУЗ КО «Родильный дом КО № 4» </t>
  </si>
  <si>
    <t>АМБУЛАТОРНЫЙ ДИАЛИЗНЫЙ ЦЕНТР</t>
  </si>
  <si>
    <t>ГБУЗ КО «Городская детская поликлиника № 6»</t>
  </si>
  <si>
    <t>ГБУЗ КО «Городская поликлиника № 1»</t>
  </si>
  <si>
    <t>ГБУЗ КО «Центральная городская клиническая больница»</t>
  </si>
  <si>
    <t>ГБУЗ КО «Славская центральная районная больница»</t>
  </si>
  <si>
    <t>ГАУЗ КО «Гурьевская центральная районная больница»</t>
  </si>
  <si>
    <t>ГБУЗ КО «Краснознаменская центральная районная больница»</t>
  </si>
  <si>
    <t>ПСИХИАТРИЧЕСКАЯ БОЛЬНИЦА №1</t>
  </si>
  <si>
    <t>ГБУЗ КО «Пионерская городская больница»</t>
  </si>
  <si>
    <t>СТОМАТОЛОГИЯ НА ЛЕОНОВА</t>
  </si>
  <si>
    <t>ГБУЗ КО «Черняховская центральная районная больница»</t>
  </si>
  <si>
    <t>ГБУЗ КО «Советская стоматологическая поликлиника»</t>
  </si>
  <si>
    <t>ГБУЗ «Советский противотуберкулезный диспансер»</t>
  </si>
  <si>
    <t>ООО "МЕДХАУЗ"</t>
  </si>
  <si>
    <t>ФГБУ «Калининградский многопрофильный центр Министерства здравоохранения Российской Федерации</t>
  </si>
  <si>
    <t>ГБУЗ КО «Ладушкинская городская больница»</t>
  </si>
  <si>
    <t>ГБУЗ КО «Советская центральная городская больница»</t>
  </si>
  <si>
    <t>ГБУЗ КО «Озерская центральная районная больница»</t>
  </si>
  <si>
    <t>ГБУЗ КО «Гвардейская центральная районная больница»</t>
  </si>
  <si>
    <t>ГОРОДСКАЯ АМБУЛАТОРИЯ</t>
  </si>
  <si>
    <t>МРТ-ЭКСПЕРТ</t>
  </si>
  <si>
    <t>ЛЕЧЕБНО-ДИАГНОСТИЧЕСКИЙ ЦЕНТР МЕЖДУНАРОДНОГО ИНСТИТУТА БИОЛОГИЧЕСКИХ СИСТЕМ- КАЛИНИНГРАД</t>
  </si>
  <si>
    <t>ООО "МЕДОСМОТР 39"</t>
  </si>
  <si>
    <t>«Областная клиническая больница КО»</t>
  </si>
  <si>
    <t>ЦЕНТР МЕДИЦИНСКОЙ ПРОФИЛАКТИКИ И РЕАБИЛИТАЦИИ КО</t>
  </si>
  <si>
    <t>ГБУЗ "Инфекционная больница Калининградской области"</t>
  </si>
  <si>
    <t>ГБУЗ КО «Городская детская поликлиника № 4»</t>
  </si>
  <si>
    <t>ГБУЗ КО «Багратионовская центральная районная больница»</t>
  </si>
  <si>
    <t>ГБУЗ «Родильный дом КО № 1»</t>
  </si>
  <si>
    <t>ГБУЗ КО «Нестеровская центральная районная больница»</t>
  </si>
  <si>
    <t>ГБУЗ КО «Неманская центральная районная больница»</t>
  </si>
  <si>
    <t>ГБУЗ КО «Правдинская центральная районная больница»</t>
  </si>
  <si>
    <t>ООО СТОМА</t>
  </si>
  <si>
    <t>ООО ПАРАЦЕЛЬС-БАЛТИК БАЛТИЙСК</t>
  </si>
  <si>
    <t>ГБУЗ КО «Полесская центральная районная больница»</t>
  </si>
  <si>
    <t>ГБУЗ КО «Зеленоградская центральная районная больница»</t>
  </si>
  <si>
    <t>ГБУЗ «Детская областная больница КО»</t>
  </si>
  <si>
    <t>ГБУЗ КО «Светлогорская центральная районная поликлиника»</t>
  </si>
  <si>
    <t>ГБУЗ КО «Городская детская стоматологическая поликлиника»</t>
  </si>
  <si>
    <t>ГБУЗ КО «Городская детская поликлиника № 1»</t>
  </si>
  <si>
    <t>ГБУЗ КО «Гусевская центральная районная больница»</t>
  </si>
  <si>
    <t>МЕДИКО-САНИТАРНАЯ ЧАСТЬ МИН. ВНУТРЕННИХ ДЕЛ РФ ПО КО</t>
  </si>
  <si>
    <t>ГБУЗ КО «Городская поликлиника № 3»</t>
  </si>
  <si>
    <t>ГБУЗ КО «Городская станция скорой медицинской помощи»</t>
  </si>
  <si>
    <t>ГБУЗ КО «Городская стоматологическая поликлиника»</t>
  </si>
  <si>
    <t>ЧЕРНЯХОВСКАЯ ИНФЕКЦИОННАЯ БОЛЬНИЦА</t>
  </si>
  <si>
    <t>СТОМАТОЛОГИЯ АЛЬМЕД</t>
  </si>
  <si>
    <t>ГБУЗ КО «Мамоновская городская больница»</t>
  </si>
  <si>
    <t>ГБУЗ КО «Городская детская поликлиника № 5»</t>
  </si>
  <si>
    <t>ФГА ОУВ ПО "БФУ ИМ КАНТА"</t>
  </si>
  <si>
    <t>ПСИХИАТРИЧЕСКАЯ БОЛЬНИЦА №2 КО</t>
  </si>
  <si>
    <t>ГБУЗ КО «Городская детская поликлиника № 2»</t>
  </si>
  <si>
    <t>Дом ребенка КО</t>
  </si>
  <si>
    <t>Итого</t>
  </si>
  <si>
    <t>ГБУЗ "Специализированный дом ребенка КО № 2"</t>
  </si>
  <si>
    <t>ГБУЗ "Специализированный дом ребенка КО № 1"</t>
  </si>
  <si>
    <t>открвытость и доступность информации</t>
  </si>
  <si>
    <t>комфортность и доступность получения услуг</t>
  </si>
  <si>
    <t>время ожидания при получении медицинской услуги</t>
  </si>
  <si>
    <t>добросовестность, вежливость и компетентность работников организации</t>
  </si>
  <si>
    <t>удовлетворенность услугами в целом</t>
  </si>
  <si>
    <t>средний по амбулатории</t>
  </si>
  <si>
    <t>средний балл стационар</t>
  </si>
  <si>
    <t>итого средний балл</t>
  </si>
  <si>
    <t xml:space="preserve"> итого 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</si>
</sst>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_ ;\-0.0\ "/>
  </numFmts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0"/>
      <color rgb="FF0000FF"/>
      <name val="Arial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2" xfId="1" applyFont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right"/>
    </xf>
    <xf numFmtId="165" fontId="0" fillId="3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4"/>
  <sheetViews>
    <sheetView tabSelected="1" topLeftCell="A55" zoomScale="118" zoomScaleNormal="118" workbookViewId="0">
      <selection activeCell="DR84" sqref="DR84"/>
    </sheetView>
  </sheetViews>
  <sheetFormatPr defaultRowHeight="15" x14ac:dyDescent="0.25"/>
  <cols>
    <col min="1" max="1" width="5.85546875" style="1"/>
    <col min="2" max="2" width="71.28515625" style="1"/>
    <col min="3" max="3" width="5.42578125" style="1"/>
    <col min="4" max="20" width="2.5703125" style="1"/>
    <col min="21" max="21" width="3" style="1"/>
    <col min="22" max="38" width="2.5703125" style="1"/>
    <col min="39" max="39" width="3" style="1"/>
    <col min="40" max="40" width="8.85546875" style="1" customWidth="1"/>
    <col min="41" max="41" width="6.28515625" style="1" customWidth="1"/>
    <col min="42" max="59" width="2.5703125" style="1"/>
    <col min="60" max="60" width="4" style="1"/>
    <col min="61" max="78" width="2.5703125" style="1"/>
    <col min="79" max="79" width="3.42578125" style="1" customWidth="1"/>
    <col min="80" max="80" width="7.140625" style="1" customWidth="1"/>
    <col min="81" max="81" width="3.5703125" style="1" customWidth="1"/>
    <col min="82" max="96" width="2.5703125" style="1"/>
    <col min="97" max="97" width="3.5703125" style="1"/>
    <col min="98" max="112" width="2.5703125" style="1"/>
    <col min="113" max="113" width="5.42578125" style="1" customWidth="1"/>
    <col min="114" max="114" width="4.5703125" style="1" bestFit="1" customWidth="1"/>
    <col min="115" max="115" width="13" style="1"/>
    <col min="116" max="116" width="13.140625" style="1"/>
    <col min="117" max="117" width="13.42578125" style="1"/>
    <col min="118" max="118" width="9.140625" style="1"/>
    <col min="119" max="119" width="10.42578125" style="1"/>
    <col min="120" max="1025" width="9.140625" style="1"/>
  </cols>
  <sheetData>
    <row r="1" spans="1:119" customFormat="1" x14ac:dyDescent="0.25">
      <c r="B1" s="2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2"/>
      <c r="AO1" s="59" t="s">
        <v>1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 t="s">
        <v>2</v>
      </c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</row>
    <row r="2" spans="1:119" customFormat="1" x14ac:dyDescent="0.25">
      <c r="B2" s="3" t="s">
        <v>3</v>
      </c>
      <c r="C2" s="3"/>
      <c r="D2" s="59" t="s">
        <v>4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 t="s">
        <v>5</v>
      </c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2"/>
      <c r="AO2" s="2"/>
      <c r="AP2" s="59" t="s">
        <v>6</v>
      </c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 t="s">
        <v>7</v>
      </c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2"/>
      <c r="CC2" s="2"/>
      <c r="CD2" s="59" t="s">
        <v>8</v>
      </c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 t="s">
        <v>9</v>
      </c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2"/>
    </row>
    <row r="3" spans="1:119" customFormat="1" ht="77.25" customHeight="1" x14ac:dyDescent="0.25">
      <c r="A3" s="2" t="s">
        <v>10</v>
      </c>
      <c r="B3" s="3" t="s">
        <v>3</v>
      </c>
      <c r="C3" s="4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6" t="s">
        <v>29</v>
      </c>
      <c r="V3" s="5" t="s">
        <v>12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17</v>
      </c>
      <c r="AB3" s="5" t="s">
        <v>18</v>
      </c>
      <c r="AC3" s="5" t="s">
        <v>19</v>
      </c>
      <c r="AD3" s="5" t="s">
        <v>20</v>
      </c>
      <c r="AE3" s="5" t="s">
        <v>21</v>
      </c>
      <c r="AF3" s="5" t="s">
        <v>22</v>
      </c>
      <c r="AG3" s="5" t="s">
        <v>23</v>
      </c>
      <c r="AH3" s="5" t="s">
        <v>24</v>
      </c>
      <c r="AI3" s="5" t="s">
        <v>25</v>
      </c>
      <c r="AJ3" s="5" t="s">
        <v>26</v>
      </c>
      <c r="AK3" s="5" t="s">
        <v>27</v>
      </c>
      <c r="AL3" s="5" t="s">
        <v>28</v>
      </c>
      <c r="AM3" s="6" t="s">
        <v>29</v>
      </c>
      <c r="AN3" s="7" t="s">
        <v>30</v>
      </c>
      <c r="AO3" s="8" t="s">
        <v>31</v>
      </c>
      <c r="AP3" s="5" t="s">
        <v>12</v>
      </c>
      <c r="AQ3" s="5" t="s">
        <v>13</v>
      </c>
      <c r="AR3" s="5" t="s">
        <v>14</v>
      </c>
      <c r="AS3" s="5" t="s">
        <v>15</v>
      </c>
      <c r="AT3" s="5" t="s">
        <v>16</v>
      </c>
      <c r="AU3" s="5" t="s">
        <v>17</v>
      </c>
      <c r="AV3" s="5" t="s">
        <v>18</v>
      </c>
      <c r="AW3" s="5" t="s">
        <v>19</v>
      </c>
      <c r="AX3" s="5" t="s">
        <v>20</v>
      </c>
      <c r="AY3" s="5" t="s">
        <v>21</v>
      </c>
      <c r="AZ3" s="5" t="s">
        <v>22</v>
      </c>
      <c r="BA3" s="5" t="s">
        <v>23</v>
      </c>
      <c r="BB3" s="5" t="s">
        <v>24</v>
      </c>
      <c r="BC3" s="5" t="s">
        <v>25</v>
      </c>
      <c r="BD3" s="5" t="s">
        <v>26</v>
      </c>
      <c r="BE3" s="5" t="s">
        <v>27</v>
      </c>
      <c r="BF3" s="5" t="s">
        <v>28</v>
      </c>
      <c r="BG3" s="5" t="s">
        <v>32</v>
      </c>
      <c r="BH3" s="6" t="s">
        <v>29</v>
      </c>
      <c r="BI3" s="5" t="s">
        <v>12</v>
      </c>
      <c r="BJ3" s="5" t="s">
        <v>13</v>
      </c>
      <c r="BK3" s="5" t="s">
        <v>14</v>
      </c>
      <c r="BL3" s="5" t="s">
        <v>15</v>
      </c>
      <c r="BM3" s="5" t="s">
        <v>16</v>
      </c>
      <c r="BN3" s="5" t="s">
        <v>17</v>
      </c>
      <c r="BO3" s="5" t="s">
        <v>18</v>
      </c>
      <c r="BP3" s="5" t="s">
        <v>19</v>
      </c>
      <c r="BQ3" s="5" t="s">
        <v>20</v>
      </c>
      <c r="BR3" s="5" t="s">
        <v>21</v>
      </c>
      <c r="BS3" s="5" t="s">
        <v>22</v>
      </c>
      <c r="BT3" s="5" t="s">
        <v>23</v>
      </c>
      <c r="BU3" s="5" t="s">
        <v>24</v>
      </c>
      <c r="BV3" s="5" t="s">
        <v>25</v>
      </c>
      <c r="BW3" s="5" t="s">
        <v>26</v>
      </c>
      <c r="BX3" s="5" t="s">
        <v>27</v>
      </c>
      <c r="BY3" s="5" t="s">
        <v>28</v>
      </c>
      <c r="BZ3" s="5" t="s">
        <v>32</v>
      </c>
      <c r="CA3" s="6" t="s">
        <v>29</v>
      </c>
      <c r="CB3" s="7" t="s">
        <v>30</v>
      </c>
      <c r="CC3" s="8" t="s">
        <v>31</v>
      </c>
      <c r="CD3" s="5" t="s">
        <v>12</v>
      </c>
      <c r="CE3" s="5" t="s">
        <v>13</v>
      </c>
      <c r="CF3" s="5" t="s">
        <v>14</v>
      </c>
      <c r="CG3" s="5" t="s">
        <v>15</v>
      </c>
      <c r="CH3" s="5" t="s">
        <v>16</v>
      </c>
      <c r="CI3" s="5" t="s">
        <v>17</v>
      </c>
      <c r="CJ3" s="5" t="s">
        <v>18</v>
      </c>
      <c r="CK3" s="5" t="s">
        <v>19</v>
      </c>
      <c r="CL3" s="5" t="s">
        <v>22</v>
      </c>
      <c r="CM3" s="5" t="s">
        <v>25</v>
      </c>
      <c r="CN3" s="5" t="s">
        <v>26</v>
      </c>
      <c r="CO3" s="5" t="s">
        <v>33</v>
      </c>
      <c r="CP3" s="5" t="s">
        <v>27</v>
      </c>
      <c r="CQ3" s="5" t="s">
        <v>28</v>
      </c>
      <c r="CR3" s="5" t="s">
        <v>32</v>
      </c>
      <c r="CS3" s="6" t="s">
        <v>29</v>
      </c>
      <c r="CT3" s="5" t="s">
        <v>12</v>
      </c>
      <c r="CU3" s="5" t="s">
        <v>13</v>
      </c>
      <c r="CV3" s="5" t="s">
        <v>14</v>
      </c>
      <c r="CW3" s="5" t="s">
        <v>15</v>
      </c>
      <c r="CX3" s="5" t="s">
        <v>16</v>
      </c>
      <c r="CY3" s="5" t="s">
        <v>17</v>
      </c>
      <c r="CZ3" s="5" t="s">
        <v>18</v>
      </c>
      <c r="DA3" s="5" t="s">
        <v>19</v>
      </c>
      <c r="DB3" s="5" t="s">
        <v>22</v>
      </c>
      <c r="DC3" s="5" t="s">
        <v>25</v>
      </c>
      <c r="DD3" s="5" t="s">
        <v>26</v>
      </c>
      <c r="DE3" s="5" t="s">
        <v>33</v>
      </c>
      <c r="DF3" s="5" t="s">
        <v>27</v>
      </c>
      <c r="DG3" s="5" t="s">
        <v>28</v>
      </c>
      <c r="DH3" s="5" t="s">
        <v>32</v>
      </c>
      <c r="DI3" s="6" t="s">
        <v>29</v>
      </c>
      <c r="DJ3" s="7" t="s">
        <v>34</v>
      </c>
      <c r="DK3" s="9" t="s">
        <v>35</v>
      </c>
      <c r="DL3" s="8" t="s">
        <v>36</v>
      </c>
      <c r="DM3" s="8" t="s">
        <v>37</v>
      </c>
      <c r="DN3" s="8" t="s">
        <v>38</v>
      </c>
      <c r="DO3" s="8" t="s">
        <v>39</v>
      </c>
    </row>
    <row r="4" spans="1:119" customFormat="1" ht="16.5" customHeight="1" x14ac:dyDescent="0.25">
      <c r="A4" s="2">
        <v>1</v>
      </c>
      <c r="B4" s="10" t="s">
        <v>42</v>
      </c>
      <c r="C4" s="16">
        <v>57</v>
      </c>
      <c r="D4" s="2">
        <v>1</v>
      </c>
      <c r="E4" s="2">
        <v>1</v>
      </c>
      <c r="F4" s="2">
        <v>1</v>
      </c>
      <c r="G4" s="2">
        <v>5</v>
      </c>
      <c r="H4" s="2">
        <v>4</v>
      </c>
      <c r="I4" s="2">
        <v>5</v>
      </c>
      <c r="J4" s="2">
        <v>2</v>
      </c>
      <c r="K4" s="2">
        <v>2.74</v>
      </c>
      <c r="L4" s="2">
        <v>5</v>
      </c>
      <c r="M4" s="2">
        <v>4</v>
      </c>
      <c r="N4" s="2">
        <v>5</v>
      </c>
      <c r="O4" s="2">
        <v>5</v>
      </c>
      <c r="P4" s="2">
        <v>4</v>
      </c>
      <c r="Q4" s="2">
        <v>5</v>
      </c>
      <c r="R4" s="2">
        <v>5</v>
      </c>
      <c r="S4" s="2">
        <v>5</v>
      </c>
      <c r="T4" s="2">
        <v>5</v>
      </c>
      <c r="U4" s="12">
        <f t="shared" ref="U4:U38" si="0">SUM(D4:T4)</f>
        <v>64.740000000000009</v>
      </c>
      <c r="V4" s="2">
        <v>1</v>
      </c>
      <c r="W4" s="2">
        <v>1</v>
      </c>
      <c r="X4" s="2">
        <v>1</v>
      </c>
      <c r="Y4" s="2">
        <v>5</v>
      </c>
      <c r="Z4" s="2">
        <v>5</v>
      </c>
      <c r="AA4" s="2">
        <v>5</v>
      </c>
      <c r="AB4" s="2">
        <v>5</v>
      </c>
      <c r="AC4" s="2">
        <v>4</v>
      </c>
      <c r="AD4" s="2">
        <v>5</v>
      </c>
      <c r="AE4" s="2">
        <v>5</v>
      </c>
      <c r="AF4" s="2">
        <v>5</v>
      </c>
      <c r="AG4" s="2">
        <v>5</v>
      </c>
      <c r="AH4" s="2">
        <v>5</v>
      </c>
      <c r="AI4" s="2">
        <v>5</v>
      </c>
      <c r="AJ4" s="2">
        <v>5</v>
      </c>
      <c r="AK4" s="2">
        <v>1</v>
      </c>
      <c r="AL4" s="2">
        <v>5</v>
      </c>
      <c r="AM4" s="12">
        <f t="shared" ref="AM4:AM38" si="1">SUM(V4:AL4)</f>
        <v>68</v>
      </c>
      <c r="AN4" s="13">
        <f t="shared" ref="AN4:AN18" si="2">AVERAGE(AM4,U4)</f>
        <v>66.37</v>
      </c>
      <c r="AO4" s="14">
        <v>0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2">
        <f t="shared" ref="BH4:BH38" si="3">SUM(AP4:BG4)</f>
        <v>0</v>
      </c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2">
        <f t="shared" ref="CA4:CA38" si="4">SUM(SUM(BI4:BZ4))</f>
        <v>0</v>
      </c>
      <c r="CB4" s="13">
        <f>AVERAGE(CA4,BH4)</f>
        <v>0</v>
      </c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12">
        <f t="shared" ref="CS4:CS38" si="5">SUM(CD4:CR4)</f>
        <v>0</v>
      </c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12">
        <f t="shared" ref="DI4:DI38" si="6">SUM(CT4:DH4)</f>
        <v>0</v>
      </c>
      <c r="DJ4" s="13">
        <f t="shared" ref="DJ4:DJ16" si="7">AVERAGE(CS4,DI4)</f>
        <v>0</v>
      </c>
      <c r="DK4" s="15">
        <f t="shared" ref="DK4:DK38" si="8">(C4*AN4+AO4*CB4+CC4*DJ4)/(C4+AO4+CC4)</f>
        <v>66.37</v>
      </c>
      <c r="DL4" s="15">
        <f t="shared" ref="DL4:DL38" si="9">(C4*U4+AO4*BH4+CC4*CS4)/(C4+AO4+CC4)</f>
        <v>64.740000000000009</v>
      </c>
      <c r="DM4" s="15"/>
      <c r="DN4" s="15"/>
      <c r="DO4" s="2"/>
    </row>
    <row r="5" spans="1:119" customFormat="1" ht="16.5" customHeight="1" x14ac:dyDescent="0.25">
      <c r="A5" s="2">
        <v>2</v>
      </c>
      <c r="B5" s="10" t="s">
        <v>41</v>
      </c>
      <c r="C5" s="16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2">
        <f t="shared" si="0"/>
        <v>0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2">
        <f t="shared" si="1"/>
        <v>0</v>
      </c>
      <c r="AN5" s="13">
        <f t="shared" si="2"/>
        <v>0</v>
      </c>
      <c r="AO5" s="14">
        <v>50</v>
      </c>
      <c r="AP5" s="2">
        <v>1</v>
      </c>
      <c r="AQ5" s="2">
        <v>1</v>
      </c>
      <c r="AR5" s="2">
        <v>1</v>
      </c>
      <c r="AS5" s="2">
        <v>3</v>
      </c>
      <c r="AT5" s="2">
        <v>2</v>
      </c>
      <c r="AU5" s="2">
        <v>5</v>
      </c>
      <c r="AV5" s="2">
        <v>5</v>
      </c>
      <c r="AW5" s="2">
        <v>3</v>
      </c>
      <c r="AX5" s="2">
        <v>3</v>
      </c>
      <c r="AY5" s="2">
        <v>5</v>
      </c>
      <c r="AZ5" s="2">
        <v>4</v>
      </c>
      <c r="BA5" s="2">
        <v>4</v>
      </c>
      <c r="BB5" s="2">
        <v>5</v>
      </c>
      <c r="BC5" s="2">
        <v>5</v>
      </c>
      <c r="BD5" s="2">
        <v>5</v>
      </c>
      <c r="BE5" s="2">
        <v>5</v>
      </c>
      <c r="BF5" s="2">
        <v>4</v>
      </c>
      <c r="BG5" s="2">
        <v>5</v>
      </c>
      <c r="BH5" s="12">
        <f t="shared" si="3"/>
        <v>66</v>
      </c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12">
        <f t="shared" si="4"/>
        <v>0</v>
      </c>
      <c r="CB5" s="13">
        <f>BH5</f>
        <v>66</v>
      </c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12">
        <f t="shared" si="5"/>
        <v>0</v>
      </c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12">
        <f t="shared" si="6"/>
        <v>0</v>
      </c>
      <c r="DJ5" s="13">
        <f t="shared" si="7"/>
        <v>0</v>
      </c>
      <c r="DK5" s="15">
        <f t="shared" si="8"/>
        <v>66</v>
      </c>
      <c r="DL5" s="15">
        <f t="shared" si="9"/>
        <v>66</v>
      </c>
      <c r="DM5" s="15"/>
      <c r="DN5" s="15"/>
      <c r="DO5" s="17"/>
    </row>
    <row r="6" spans="1:119" customFormat="1" ht="16.5" customHeight="1" x14ac:dyDescent="0.25">
      <c r="A6" s="2">
        <v>3</v>
      </c>
      <c r="B6" s="18" t="s">
        <v>55</v>
      </c>
      <c r="C6" s="16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2">
        <f t="shared" si="0"/>
        <v>0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2">
        <f t="shared" si="1"/>
        <v>0</v>
      </c>
      <c r="AN6" s="13">
        <f t="shared" si="2"/>
        <v>0</v>
      </c>
      <c r="AO6" s="14">
        <v>112</v>
      </c>
      <c r="AP6" s="2">
        <v>1</v>
      </c>
      <c r="AQ6" s="2">
        <v>1</v>
      </c>
      <c r="AR6" s="2">
        <v>1</v>
      </c>
      <c r="AS6" s="2">
        <v>5</v>
      </c>
      <c r="AT6" s="2">
        <v>5</v>
      </c>
      <c r="AU6" s="2">
        <v>5</v>
      </c>
      <c r="AV6" s="2">
        <v>5</v>
      </c>
      <c r="AW6" s="2">
        <v>2</v>
      </c>
      <c r="AX6" s="2">
        <v>1</v>
      </c>
      <c r="AY6" s="2">
        <v>5</v>
      </c>
      <c r="AZ6" s="2">
        <v>4</v>
      </c>
      <c r="BA6" s="2">
        <v>5</v>
      </c>
      <c r="BB6" s="2">
        <v>3</v>
      </c>
      <c r="BC6" s="2">
        <v>3</v>
      </c>
      <c r="BD6" s="2">
        <v>5</v>
      </c>
      <c r="BE6" s="2">
        <v>5</v>
      </c>
      <c r="BF6" s="2">
        <v>5</v>
      </c>
      <c r="BG6" s="2">
        <v>5</v>
      </c>
      <c r="BH6" s="12">
        <f t="shared" si="3"/>
        <v>66</v>
      </c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12">
        <f t="shared" si="4"/>
        <v>0</v>
      </c>
      <c r="CB6" s="13">
        <f>BH6</f>
        <v>66</v>
      </c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12">
        <f t="shared" si="5"/>
        <v>0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12">
        <f t="shared" si="6"/>
        <v>0</v>
      </c>
      <c r="DJ6" s="13">
        <f t="shared" si="7"/>
        <v>0</v>
      </c>
      <c r="DK6" s="15">
        <f t="shared" si="8"/>
        <v>66</v>
      </c>
      <c r="DL6" s="15">
        <f t="shared" si="9"/>
        <v>66</v>
      </c>
      <c r="DM6" s="15">
        <f t="shared" ref="DM6:DM38" si="10">(C6*AM6+AO6*CA6+CC6*DI6)/(C6+AO6+CC6)</f>
        <v>0</v>
      </c>
      <c r="DN6" s="15">
        <f t="shared" ref="DN6:DN12" si="11">DL6-DM6</f>
        <v>66</v>
      </c>
      <c r="DO6" s="17">
        <f t="shared" ref="DO6:DO12" si="12">STDEV(DL6,DM6)/AVERAGE(DL6,DM6)*100</f>
        <v>141.42135623730951</v>
      </c>
    </row>
    <row r="7" spans="1:119" customFormat="1" ht="16.5" customHeight="1" x14ac:dyDescent="0.25">
      <c r="A7" s="2">
        <v>4</v>
      </c>
      <c r="B7" s="10" t="s">
        <v>51</v>
      </c>
      <c r="C7" s="11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2">
        <f t="shared" si="0"/>
        <v>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2">
        <f t="shared" si="1"/>
        <v>0</v>
      </c>
      <c r="AN7" s="13">
        <f t="shared" si="2"/>
        <v>0</v>
      </c>
      <c r="AO7" s="14">
        <v>50</v>
      </c>
      <c r="AP7" s="2">
        <v>1</v>
      </c>
      <c r="AQ7" s="2">
        <v>1</v>
      </c>
      <c r="AR7" s="2">
        <v>1</v>
      </c>
      <c r="AS7" s="2">
        <v>4</v>
      </c>
      <c r="AT7" s="2">
        <v>5</v>
      </c>
      <c r="AU7" s="2">
        <v>5</v>
      </c>
      <c r="AV7" s="2">
        <v>5</v>
      </c>
      <c r="AW7" s="2">
        <v>2</v>
      </c>
      <c r="AX7" s="2">
        <v>2</v>
      </c>
      <c r="AY7" s="2">
        <v>5</v>
      </c>
      <c r="AZ7" s="2">
        <v>3</v>
      </c>
      <c r="BA7" s="2">
        <v>1</v>
      </c>
      <c r="BB7" s="2">
        <v>5</v>
      </c>
      <c r="BC7" s="2">
        <v>5</v>
      </c>
      <c r="BD7" s="2">
        <v>5</v>
      </c>
      <c r="BE7" s="2">
        <v>5</v>
      </c>
      <c r="BF7" s="2">
        <v>5</v>
      </c>
      <c r="BG7" s="2">
        <v>5</v>
      </c>
      <c r="BH7" s="12">
        <f t="shared" si="3"/>
        <v>65</v>
      </c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12">
        <f t="shared" si="4"/>
        <v>0</v>
      </c>
      <c r="CB7" s="13">
        <f>BH7</f>
        <v>65</v>
      </c>
      <c r="CC7" s="31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12">
        <f t="shared" si="5"/>
        <v>0</v>
      </c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12">
        <f t="shared" si="6"/>
        <v>0</v>
      </c>
      <c r="DJ7" s="13">
        <f t="shared" si="7"/>
        <v>0</v>
      </c>
      <c r="DK7" s="15">
        <f t="shared" si="8"/>
        <v>65</v>
      </c>
      <c r="DL7" s="15">
        <f t="shared" si="9"/>
        <v>65</v>
      </c>
      <c r="DM7" s="15"/>
      <c r="DN7" s="15"/>
      <c r="DO7" s="17"/>
    </row>
    <row r="8" spans="1:119" customFormat="1" ht="16.5" customHeight="1" x14ac:dyDescent="0.25">
      <c r="A8" s="2">
        <v>5</v>
      </c>
      <c r="B8" s="10" t="s">
        <v>40</v>
      </c>
      <c r="C8" s="11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2">
        <f t="shared" si="0"/>
        <v>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2">
        <f t="shared" si="1"/>
        <v>0</v>
      </c>
      <c r="AN8" s="13">
        <f t="shared" si="2"/>
        <v>0</v>
      </c>
      <c r="AO8" s="14">
        <v>66</v>
      </c>
      <c r="AP8" s="2">
        <v>1</v>
      </c>
      <c r="AQ8" s="2">
        <v>1</v>
      </c>
      <c r="AR8" s="2">
        <v>1</v>
      </c>
      <c r="AS8" s="2">
        <v>2</v>
      </c>
      <c r="AT8" s="2">
        <v>3</v>
      </c>
      <c r="AU8" s="2">
        <v>5</v>
      </c>
      <c r="AV8" s="2">
        <v>5</v>
      </c>
      <c r="AW8" s="2">
        <v>2</v>
      </c>
      <c r="AX8" s="2">
        <v>2</v>
      </c>
      <c r="AY8" s="2">
        <v>5</v>
      </c>
      <c r="AZ8" s="2">
        <v>3</v>
      </c>
      <c r="BA8" s="2">
        <v>4</v>
      </c>
      <c r="BB8" s="2">
        <v>5</v>
      </c>
      <c r="BC8" s="2">
        <v>5</v>
      </c>
      <c r="BD8" s="2">
        <v>5</v>
      </c>
      <c r="BE8" s="2">
        <v>5</v>
      </c>
      <c r="BF8" s="2">
        <v>5</v>
      </c>
      <c r="BG8" s="2">
        <v>5</v>
      </c>
      <c r="BH8" s="12">
        <f t="shared" si="3"/>
        <v>64</v>
      </c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12">
        <f t="shared" si="4"/>
        <v>0</v>
      </c>
      <c r="CB8" s="13">
        <f>BH8</f>
        <v>64</v>
      </c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12">
        <f t="shared" si="5"/>
        <v>0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12">
        <f t="shared" si="6"/>
        <v>0</v>
      </c>
      <c r="DJ8" s="13">
        <f t="shared" si="7"/>
        <v>0</v>
      </c>
      <c r="DK8" s="15">
        <f t="shared" si="8"/>
        <v>64</v>
      </c>
      <c r="DL8" s="15">
        <f t="shared" si="9"/>
        <v>64</v>
      </c>
      <c r="DM8" s="15"/>
      <c r="DN8" s="15"/>
      <c r="DO8" s="17"/>
    </row>
    <row r="9" spans="1:119" customFormat="1" ht="16.5" customHeight="1" x14ac:dyDescent="0.25">
      <c r="A9" s="2">
        <v>6</v>
      </c>
      <c r="B9" s="10" t="s">
        <v>46</v>
      </c>
      <c r="C9" s="16">
        <v>90</v>
      </c>
      <c r="D9" s="2">
        <v>1</v>
      </c>
      <c r="E9" s="2">
        <v>1</v>
      </c>
      <c r="F9" s="2">
        <v>1</v>
      </c>
      <c r="G9" s="2">
        <v>3</v>
      </c>
      <c r="H9" s="2">
        <v>3</v>
      </c>
      <c r="I9" s="2">
        <v>4</v>
      </c>
      <c r="J9" s="2">
        <v>3</v>
      </c>
      <c r="K9" s="2">
        <v>5</v>
      </c>
      <c r="L9" s="2">
        <v>5</v>
      </c>
      <c r="M9" s="2">
        <v>5</v>
      </c>
      <c r="N9" s="2">
        <v>2</v>
      </c>
      <c r="O9" s="2">
        <v>5</v>
      </c>
      <c r="P9" s="2">
        <v>3</v>
      </c>
      <c r="Q9" s="2">
        <v>4</v>
      </c>
      <c r="R9" s="2">
        <v>3</v>
      </c>
      <c r="S9" s="2">
        <v>5</v>
      </c>
      <c r="T9" s="2">
        <v>5</v>
      </c>
      <c r="U9" s="12">
        <f t="shared" si="0"/>
        <v>58</v>
      </c>
      <c r="V9" s="2">
        <v>1</v>
      </c>
      <c r="W9" s="2">
        <v>1</v>
      </c>
      <c r="X9" s="2">
        <v>1</v>
      </c>
      <c r="Y9" s="2">
        <v>5</v>
      </c>
      <c r="Z9" s="2">
        <v>5</v>
      </c>
      <c r="AA9" s="2">
        <v>5</v>
      </c>
      <c r="AB9" s="2">
        <v>5</v>
      </c>
      <c r="AC9" s="2">
        <v>4</v>
      </c>
      <c r="AD9" s="2">
        <v>5</v>
      </c>
      <c r="AE9" s="2">
        <v>5</v>
      </c>
      <c r="AF9" s="2">
        <v>5</v>
      </c>
      <c r="AG9" s="2">
        <v>5</v>
      </c>
      <c r="AH9" s="2">
        <v>5</v>
      </c>
      <c r="AI9" s="2">
        <v>5</v>
      </c>
      <c r="AJ9" s="2">
        <v>5</v>
      </c>
      <c r="AK9" s="2">
        <v>4</v>
      </c>
      <c r="AL9" s="2">
        <v>4</v>
      </c>
      <c r="AM9" s="12">
        <f t="shared" si="1"/>
        <v>70</v>
      </c>
      <c r="AN9" s="13">
        <f t="shared" si="2"/>
        <v>64</v>
      </c>
      <c r="AO9" s="14">
        <v>0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2">
        <f t="shared" si="3"/>
        <v>0</v>
      </c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12">
        <f t="shared" si="4"/>
        <v>0</v>
      </c>
      <c r="CB9" s="13">
        <f>AVERAGE(CA9,BH9)</f>
        <v>0</v>
      </c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12">
        <f t="shared" si="5"/>
        <v>0</v>
      </c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12">
        <f t="shared" si="6"/>
        <v>0</v>
      </c>
      <c r="DJ9" s="13">
        <f t="shared" si="7"/>
        <v>0</v>
      </c>
      <c r="DK9" s="15">
        <f t="shared" si="8"/>
        <v>64</v>
      </c>
      <c r="DL9" s="15">
        <f t="shared" si="9"/>
        <v>58</v>
      </c>
      <c r="DM9" s="15"/>
      <c r="DN9" s="15"/>
      <c r="DO9" s="17"/>
    </row>
    <row r="10" spans="1:119" customFormat="1" ht="16.5" customHeight="1" x14ac:dyDescent="0.25">
      <c r="A10" s="2">
        <v>7</v>
      </c>
      <c r="B10" s="10" t="s">
        <v>48</v>
      </c>
      <c r="C10" s="11">
        <v>125</v>
      </c>
      <c r="D10" s="2">
        <v>1</v>
      </c>
      <c r="E10" s="2">
        <v>1</v>
      </c>
      <c r="F10" s="2">
        <v>1</v>
      </c>
      <c r="G10" s="2">
        <v>4</v>
      </c>
      <c r="H10" s="2">
        <v>3</v>
      </c>
      <c r="I10" s="2">
        <v>5</v>
      </c>
      <c r="J10" s="2">
        <v>2</v>
      </c>
      <c r="K10" s="2">
        <v>3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12">
        <f t="shared" si="0"/>
        <v>65</v>
      </c>
      <c r="V10" s="2">
        <v>1</v>
      </c>
      <c r="W10" s="2">
        <v>1</v>
      </c>
      <c r="X10" s="2">
        <v>1</v>
      </c>
      <c r="Y10" s="2">
        <v>5</v>
      </c>
      <c r="Z10" s="2">
        <v>4</v>
      </c>
      <c r="AA10" s="2">
        <v>5</v>
      </c>
      <c r="AB10" s="2">
        <v>5</v>
      </c>
      <c r="AC10" s="2">
        <v>4</v>
      </c>
      <c r="AD10" s="2">
        <v>5</v>
      </c>
      <c r="AE10" s="2">
        <v>5</v>
      </c>
      <c r="AF10" s="2">
        <v>5</v>
      </c>
      <c r="AG10" s="2">
        <v>3</v>
      </c>
      <c r="AH10" s="2">
        <v>3</v>
      </c>
      <c r="AI10" s="2">
        <v>3</v>
      </c>
      <c r="AJ10" s="2">
        <v>4</v>
      </c>
      <c r="AK10" s="2">
        <v>4</v>
      </c>
      <c r="AL10" s="2">
        <v>5</v>
      </c>
      <c r="AM10" s="12">
        <f t="shared" si="1"/>
        <v>63</v>
      </c>
      <c r="AN10" s="13">
        <f t="shared" si="2"/>
        <v>64</v>
      </c>
      <c r="AO10" s="14">
        <v>0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2">
        <f t="shared" si="3"/>
        <v>0</v>
      </c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12">
        <f t="shared" si="4"/>
        <v>0</v>
      </c>
      <c r="CB10" s="13">
        <f>AVERAGE(CA10,BH10)</f>
        <v>0</v>
      </c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12">
        <f t="shared" si="5"/>
        <v>0</v>
      </c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12">
        <f t="shared" si="6"/>
        <v>0</v>
      </c>
      <c r="DJ10" s="13">
        <f t="shared" si="7"/>
        <v>0</v>
      </c>
      <c r="DK10" s="15">
        <f t="shared" si="8"/>
        <v>64</v>
      </c>
      <c r="DL10" s="15">
        <f t="shared" si="9"/>
        <v>65</v>
      </c>
      <c r="DM10" s="15">
        <f t="shared" si="10"/>
        <v>63</v>
      </c>
      <c r="DN10" s="15">
        <f t="shared" si="11"/>
        <v>2</v>
      </c>
      <c r="DO10" s="17">
        <f t="shared" si="12"/>
        <v>2.2097086912079611</v>
      </c>
    </row>
    <row r="11" spans="1:119" customFormat="1" ht="16.5" customHeight="1" x14ac:dyDescent="0.25">
      <c r="A11" s="2">
        <v>8</v>
      </c>
      <c r="B11" s="18" t="s">
        <v>56</v>
      </c>
      <c r="C11" s="11">
        <v>62</v>
      </c>
      <c r="D11" s="2">
        <v>1</v>
      </c>
      <c r="E11" s="2">
        <v>1</v>
      </c>
      <c r="F11" s="2">
        <v>1</v>
      </c>
      <c r="G11" s="2">
        <v>3</v>
      </c>
      <c r="H11" s="2">
        <v>3</v>
      </c>
      <c r="I11" s="2">
        <v>5</v>
      </c>
      <c r="J11" s="2">
        <v>3</v>
      </c>
      <c r="K11" s="2">
        <v>2.1612903225806401</v>
      </c>
      <c r="L11" s="2">
        <v>5</v>
      </c>
      <c r="M11" s="2">
        <v>3</v>
      </c>
      <c r="N11" s="2">
        <v>4</v>
      </c>
      <c r="O11" s="2">
        <v>5</v>
      </c>
      <c r="P11" s="2">
        <v>5</v>
      </c>
      <c r="Q11" s="2">
        <v>5</v>
      </c>
      <c r="R11" s="2">
        <v>4</v>
      </c>
      <c r="S11" s="2">
        <v>5</v>
      </c>
      <c r="T11" s="2">
        <v>5</v>
      </c>
      <c r="U11" s="12">
        <f t="shared" si="0"/>
        <v>60.161290322580641</v>
      </c>
      <c r="V11" s="2">
        <v>1</v>
      </c>
      <c r="W11" s="2">
        <v>1</v>
      </c>
      <c r="X11" s="2">
        <v>1</v>
      </c>
      <c r="Y11" s="2">
        <v>4</v>
      </c>
      <c r="Z11" s="2">
        <v>2</v>
      </c>
      <c r="AA11" s="2">
        <v>5</v>
      </c>
      <c r="AB11" s="2">
        <v>3</v>
      </c>
      <c r="AC11" s="2">
        <v>2.1612903225806401</v>
      </c>
      <c r="AD11" s="2">
        <v>5</v>
      </c>
      <c r="AE11" s="2">
        <v>4</v>
      </c>
      <c r="AF11" s="2">
        <v>4</v>
      </c>
      <c r="AG11" s="2">
        <v>5</v>
      </c>
      <c r="AH11" s="2">
        <v>4</v>
      </c>
      <c r="AI11" s="2">
        <v>5</v>
      </c>
      <c r="AJ11" s="2">
        <v>4</v>
      </c>
      <c r="AK11" s="2">
        <v>5</v>
      </c>
      <c r="AL11" s="2">
        <v>5</v>
      </c>
      <c r="AM11" s="12">
        <f t="shared" si="1"/>
        <v>60.161290322580641</v>
      </c>
      <c r="AN11" s="13">
        <f t="shared" si="2"/>
        <v>60.161290322580641</v>
      </c>
      <c r="AO11" s="14">
        <v>62</v>
      </c>
      <c r="AP11" s="2">
        <v>1</v>
      </c>
      <c r="AQ11" s="2">
        <v>1</v>
      </c>
      <c r="AR11" s="2">
        <v>1</v>
      </c>
      <c r="AS11" s="2">
        <v>4</v>
      </c>
      <c r="AT11" s="2">
        <v>5</v>
      </c>
      <c r="AU11" s="2">
        <v>5</v>
      </c>
      <c r="AV11" s="2">
        <v>5</v>
      </c>
      <c r="AW11" s="2">
        <v>3</v>
      </c>
      <c r="AX11" s="2">
        <v>1</v>
      </c>
      <c r="AY11" s="2">
        <v>5</v>
      </c>
      <c r="AZ11" s="2">
        <v>4</v>
      </c>
      <c r="BA11" s="2">
        <v>5</v>
      </c>
      <c r="BB11" s="2">
        <v>3</v>
      </c>
      <c r="BC11" s="2">
        <v>3</v>
      </c>
      <c r="BD11" s="2">
        <v>5</v>
      </c>
      <c r="BE11" s="2">
        <v>5</v>
      </c>
      <c r="BF11" s="2">
        <v>5</v>
      </c>
      <c r="BG11" s="2">
        <v>5</v>
      </c>
      <c r="BH11" s="12">
        <f t="shared" si="3"/>
        <v>66</v>
      </c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12">
        <f t="shared" si="4"/>
        <v>0</v>
      </c>
      <c r="CB11" s="13">
        <f>BH11</f>
        <v>66</v>
      </c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12">
        <f t="shared" si="5"/>
        <v>0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12">
        <f t="shared" si="6"/>
        <v>0</v>
      </c>
      <c r="DJ11" s="13">
        <f t="shared" si="7"/>
        <v>0</v>
      </c>
      <c r="DK11" s="15">
        <f t="shared" si="8"/>
        <v>63.08064516129032</v>
      </c>
      <c r="DL11" s="15">
        <f t="shared" si="9"/>
        <v>63.08064516129032</v>
      </c>
      <c r="DM11" s="15">
        <f t="shared" si="10"/>
        <v>30.08064516129032</v>
      </c>
      <c r="DN11" s="15">
        <f t="shared" si="11"/>
        <v>33</v>
      </c>
      <c r="DO11" s="17">
        <f t="shared" si="12"/>
        <v>50.094891769656378</v>
      </c>
    </row>
    <row r="12" spans="1:119" customFormat="1" ht="16.5" customHeight="1" x14ac:dyDescent="0.25">
      <c r="A12" s="2">
        <v>9</v>
      </c>
      <c r="B12" s="10" t="s">
        <v>45</v>
      </c>
      <c r="C12" s="16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2">
        <f t="shared" si="0"/>
        <v>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2">
        <f t="shared" si="1"/>
        <v>0</v>
      </c>
      <c r="AN12" s="13">
        <f t="shared" si="2"/>
        <v>0</v>
      </c>
      <c r="AO12" s="14">
        <v>50</v>
      </c>
      <c r="AP12" s="2">
        <v>1</v>
      </c>
      <c r="AQ12" s="2">
        <v>1</v>
      </c>
      <c r="AR12" s="2">
        <v>1</v>
      </c>
      <c r="AS12" s="2">
        <v>4</v>
      </c>
      <c r="AT12" s="2">
        <v>4</v>
      </c>
      <c r="AU12" s="2">
        <v>2</v>
      </c>
      <c r="AV12" s="2">
        <v>5</v>
      </c>
      <c r="AW12" s="2">
        <v>3</v>
      </c>
      <c r="AX12" s="2">
        <v>2</v>
      </c>
      <c r="AY12" s="2">
        <v>5</v>
      </c>
      <c r="AZ12" s="2">
        <v>4</v>
      </c>
      <c r="BA12" s="2">
        <v>2</v>
      </c>
      <c r="BB12" s="2">
        <v>4</v>
      </c>
      <c r="BC12" s="2">
        <v>5</v>
      </c>
      <c r="BD12" s="2">
        <v>5</v>
      </c>
      <c r="BE12" s="2">
        <v>5</v>
      </c>
      <c r="BF12" s="2">
        <v>5</v>
      </c>
      <c r="BG12" s="2">
        <v>5</v>
      </c>
      <c r="BH12" s="12">
        <f t="shared" si="3"/>
        <v>63</v>
      </c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12">
        <f t="shared" si="4"/>
        <v>0</v>
      </c>
      <c r="CB12" s="13">
        <f>BH12</f>
        <v>63</v>
      </c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12">
        <f t="shared" si="5"/>
        <v>0</v>
      </c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12">
        <f t="shared" si="6"/>
        <v>0</v>
      </c>
      <c r="DJ12" s="13">
        <f t="shared" si="7"/>
        <v>0</v>
      </c>
      <c r="DK12" s="15">
        <f t="shared" si="8"/>
        <v>63</v>
      </c>
      <c r="DL12" s="15">
        <f t="shared" si="9"/>
        <v>63</v>
      </c>
      <c r="DM12" s="15">
        <f t="shared" si="10"/>
        <v>0</v>
      </c>
      <c r="DN12" s="15">
        <f t="shared" si="11"/>
        <v>63</v>
      </c>
      <c r="DO12" s="17">
        <f t="shared" si="12"/>
        <v>141.42135623730948</v>
      </c>
    </row>
    <row r="13" spans="1:119" customFormat="1" ht="16.5" customHeight="1" x14ac:dyDescent="0.25">
      <c r="A13" s="2">
        <v>10</v>
      </c>
      <c r="B13" s="10" t="s">
        <v>47</v>
      </c>
      <c r="C13" s="16">
        <v>80</v>
      </c>
      <c r="D13" s="2">
        <v>1</v>
      </c>
      <c r="E13" s="2">
        <v>1</v>
      </c>
      <c r="F13" s="2">
        <v>1</v>
      </c>
      <c r="G13" s="2">
        <v>4</v>
      </c>
      <c r="H13" s="2">
        <v>2</v>
      </c>
      <c r="I13" s="2">
        <v>5</v>
      </c>
      <c r="J13" s="2">
        <v>2</v>
      </c>
      <c r="K13" s="2">
        <v>1.8888888888888899</v>
      </c>
      <c r="L13" s="2">
        <v>5</v>
      </c>
      <c r="M13" s="2">
        <v>5</v>
      </c>
      <c r="N13" s="2">
        <v>2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12">
        <f t="shared" si="0"/>
        <v>59.888888888888886</v>
      </c>
      <c r="V13" s="2">
        <v>1</v>
      </c>
      <c r="W13" s="2">
        <v>1</v>
      </c>
      <c r="X13" s="2">
        <v>1</v>
      </c>
      <c r="Y13" s="2">
        <v>5</v>
      </c>
      <c r="Z13" s="2">
        <v>2</v>
      </c>
      <c r="AA13" s="2">
        <v>5</v>
      </c>
      <c r="AB13" s="2">
        <v>5</v>
      </c>
      <c r="AC13" s="2">
        <v>4</v>
      </c>
      <c r="AD13" s="2">
        <v>3</v>
      </c>
      <c r="AE13" s="2">
        <v>5</v>
      </c>
      <c r="AF13" s="2">
        <v>5</v>
      </c>
      <c r="AG13" s="2">
        <v>4</v>
      </c>
      <c r="AH13" s="2">
        <v>4</v>
      </c>
      <c r="AI13" s="2">
        <v>4</v>
      </c>
      <c r="AJ13" s="2">
        <v>2</v>
      </c>
      <c r="AK13" s="2">
        <v>3</v>
      </c>
      <c r="AL13" s="2">
        <v>5</v>
      </c>
      <c r="AM13" s="12">
        <f t="shared" si="1"/>
        <v>59</v>
      </c>
      <c r="AN13" s="13">
        <f t="shared" si="2"/>
        <v>59.444444444444443</v>
      </c>
      <c r="AO13" s="14">
        <v>259</v>
      </c>
      <c r="AP13" s="2">
        <v>1</v>
      </c>
      <c r="AQ13" s="2">
        <v>1</v>
      </c>
      <c r="AR13" s="2">
        <v>1</v>
      </c>
      <c r="AS13" s="2">
        <v>4</v>
      </c>
      <c r="AT13" s="2">
        <v>4</v>
      </c>
      <c r="AU13" s="2">
        <v>5</v>
      </c>
      <c r="AV13" s="2">
        <v>5</v>
      </c>
      <c r="AW13" s="2">
        <v>3</v>
      </c>
      <c r="AX13" s="2">
        <v>3</v>
      </c>
      <c r="AY13" s="2">
        <v>5</v>
      </c>
      <c r="AZ13" s="2">
        <v>4</v>
      </c>
      <c r="BA13" s="2">
        <v>5</v>
      </c>
      <c r="BB13" s="2">
        <v>2</v>
      </c>
      <c r="BC13" s="2">
        <v>2</v>
      </c>
      <c r="BD13" s="2">
        <v>5</v>
      </c>
      <c r="BE13" s="2">
        <v>5</v>
      </c>
      <c r="BF13" s="2">
        <v>5</v>
      </c>
      <c r="BG13" s="2">
        <v>5</v>
      </c>
      <c r="BH13" s="12">
        <f t="shared" si="3"/>
        <v>65</v>
      </c>
      <c r="BI13" s="2">
        <v>1</v>
      </c>
      <c r="BJ13" s="2">
        <v>1</v>
      </c>
      <c r="BK13" s="2">
        <v>1</v>
      </c>
      <c r="BL13" s="2">
        <v>5</v>
      </c>
      <c r="BM13" s="2">
        <v>4</v>
      </c>
      <c r="BN13" s="2">
        <v>4</v>
      </c>
      <c r="BO13" s="2">
        <v>3</v>
      </c>
      <c r="BP13" s="2">
        <v>2</v>
      </c>
      <c r="BQ13" s="2">
        <v>3</v>
      </c>
      <c r="BR13" s="2">
        <v>5</v>
      </c>
      <c r="BS13" s="2">
        <v>3</v>
      </c>
      <c r="BT13" s="2">
        <v>5</v>
      </c>
      <c r="BU13" s="2">
        <v>4</v>
      </c>
      <c r="BV13" s="2">
        <v>3</v>
      </c>
      <c r="BW13" s="2">
        <v>4</v>
      </c>
      <c r="BX13" s="2">
        <v>5</v>
      </c>
      <c r="BY13" s="2">
        <v>5</v>
      </c>
      <c r="BZ13" s="2">
        <v>3</v>
      </c>
      <c r="CA13" s="12">
        <f t="shared" si="4"/>
        <v>61</v>
      </c>
      <c r="CB13" s="13">
        <f>AVERAGE(CA13,BH13)</f>
        <v>63</v>
      </c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12">
        <f t="shared" si="5"/>
        <v>0</v>
      </c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12">
        <f t="shared" si="6"/>
        <v>0</v>
      </c>
      <c r="DJ13" s="13">
        <f t="shared" si="7"/>
        <v>0</v>
      </c>
      <c r="DK13" s="15">
        <f t="shared" si="8"/>
        <v>62.160930842346772</v>
      </c>
      <c r="DL13" s="15">
        <f t="shared" si="9"/>
        <v>63.793838085873482</v>
      </c>
      <c r="DM13" s="15">
        <f t="shared" si="10"/>
        <v>60.528023598820056</v>
      </c>
      <c r="DN13" s="15">
        <f t="shared" ref="DN13:DN23" si="13">DL13-DM13</f>
        <v>3.2658144870534258</v>
      </c>
      <c r="DO13" s="17">
        <f t="shared" ref="DO13:DO23" si="14">STDEV(DL13,DM13)/AVERAGE(DL13,DM13)*100</f>
        <v>3.7150015911916823</v>
      </c>
    </row>
    <row r="14" spans="1:119" customFormat="1" ht="16.5" customHeight="1" x14ac:dyDescent="0.25">
      <c r="A14" s="2">
        <v>11</v>
      </c>
      <c r="B14" s="18" t="s">
        <v>43</v>
      </c>
      <c r="C14" s="16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2">
        <f t="shared" si="0"/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2">
        <f t="shared" si="1"/>
        <v>0</v>
      </c>
      <c r="AN14" s="13">
        <f t="shared" si="2"/>
        <v>0</v>
      </c>
      <c r="AO14" s="14">
        <v>50</v>
      </c>
      <c r="AP14" s="2">
        <v>1</v>
      </c>
      <c r="AQ14" s="2">
        <v>1</v>
      </c>
      <c r="AR14" s="2">
        <v>1</v>
      </c>
      <c r="AS14" s="2">
        <v>3</v>
      </c>
      <c r="AT14" s="2">
        <v>4</v>
      </c>
      <c r="AU14" s="2">
        <v>5</v>
      </c>
      <c r="AV14" s="2">
        <v>2</v>
      </c>
      <c r="AW14" s="2">
        <v>3</v>
      </c>
      <c r="AX14" s="2">
        <v>3</v>
      </c>
      <c r="AY14" s="2">
        <v>5</v>
      </c>
      <c r="AZ14" s="2">
        <v>4</v>
      </c>
      <c r="BA14" s="2">
        <v>0</v>
      </c>
      <c r="BB14" s="2">
        <v>5</v>
      </c>
      <c r="BC14" s="2">
        <v>5</v>
      </c>
      <c r="BD14" s="2">
        <v>5</v>
      </c>
      <c r="BE14" s="2">
        <v>5</v>
      </c>
      <c r="BF14" s="2">
        <v>5</v>
      </c>
      <c r="BG14" s="2">
        <v>5</v>
      </c>
      <c r="BH14" s="12">
        <f t="shared" si="3"/>
        <v>62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12">
        <f t="shared" si="4"/>
        <v>0</v>
      </c>
      <c r="CB14" s="13">
        <f>BH14</f>
        <v>62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12">
        <f t="shared" si="5"/>
        <v>0</v>
      </c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12">
        <f t="shared" si="6"/>
        <v>0</v>
      </c>
      <c r="DJ14" s="13">
        <f t="shared" si="7"/>
        <v>0</v>
      </c>
      <c r="DK14" s="15">
        <f t="shared" si="8"/>
        <v>62</v>
      </c>
      <c r="DL14" s="15">
        <f t="shared" si="9"/>
        <v>62</v>
      </c>
      <c r="DM14" s="15">
        <f t="shared" si="10"/>
        <v>0</v>
      </c>
      <c r="DN14" s="15">
        <f t="shared" si="13"/>
        <v>62</v>
      </c>
      <c r="DO14" s="17">
        <f t="shared" si="14"/>
        <v>141.42135623730948</v>
      </c>
    </row>
    <row r="15" spans="1:119" customFormat="1" ht="16.5" customHeight="1" x14ac:dyDescent="0.25">
      <c r="A15" s="2">
        <v>12</v>
      </c>
      <c r="B15" s="18" t="s">
        <v>50</v>
      </c>
      <c r="C15" s="11">
        <v>30</v>
      </c>
      <c r="D15" s="2">
        <v>1</v>
      </c>
      <c r="E15" s="2">
        <v>1</v>
      </c>
      <c r="F15" s="2">
        <v>1</v>
      </c>
      <c r="G15" s="2">
        <v>5</v>
      </c>
      <c r="H15" s="2">
        <v>2</v>
      </c>
      <c r="I15" s="2">
        <v>5</v>
      </c>
      <c r="J15" s="2">
        <v>4</v>
      </c>
      <c r="K15" s="2">
        <v>3</v>
      </c>
      <c r="L15" s="2">
        <v>5</v>
      </c>
      <c r="M15" s="2">
        <v>5</v>
      </c>
      <c r="N15" s="2">
        <v>2</v>
      </c>
      <c r="O15" s="2">
        <v>5</v>
      </c>
      <c r="P15" s="2">
        <v>5</v>
      </c>
      <c r="Q15" s="2">
        <v>5</v>
      </c>
      <c r="R15" s="2">
        <v>5</v>
      </c>
      <c r="S15" s="2">
        <v>5</v>
      </c>
      <c r="T15" s="2">
        <v>5</v>
      </c>
      <c r="U15" s="12">
        <f t="shared" si="0"/>
        <v>64</v>
      </c>
      <c r="V15" s="2">
        <v>1</v>
      </c>
      <c r="W15" s="2">
        <v>1</v>
      </c>
      <c r="X15" s="2">
        <v>1</v>
      </c>
      <c r="Y15" s="2">
        <v>4</v>
      </c>
      <c r="Z15" s="2">
        <v>2</v>
      </c>
      <c r="AA15" s="2">
        <v>4</v>
      </c>
      <c r="AB15" s="2">
        <v>4</v>
      </c>
      <c r="AC15" s="2">
        <v>2.1333333333333302</v>
      </c>
      <c r="AD15" s="2">
        <v>5</v>
      </c>
      <c r="AE15" s="2">
        <v>3</v>
      </c>
      <c r="AF15" s="2">
        <v>4</v>
      </c>
      <c r="AG15" s="2">
        <v>5</v>
      </c>
      <c r="AH15" s="2">
        <v>4</v>
      </c>
      <c r="AI15" s="2">
        <v>5</v>
      </c>
      <c r="AJ15" s="2">
        <v>5</v>
      </c>
      <c r="AK15" s="2">
        <v>4</v>
      </c>
      <c r="AL15" s="2">
        <v>5</v>
      </c>
      <c r="AM15" s="12">
        <f t="shared" si="1"/>
        <v>59.133333333333326</v>
      </c>
      <c r="AN15" s="13">
        <f t="shared" si="2"/>
        <v>61.566666666666663</v>
      </c>
      <c r="AO15" s="14">
        <v>0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12">
        <f t="shared" si="3"/>
        <v>0</v>
      </c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12">
        <f t="shared" si="4"/>
        <v>0</v>
      </c>
      <c r="CB15" s="13">
        <f>AVERAGE(CA15,BH15)</f>
        <v>0</v>
      </c>
      <c r="CC15" s="1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12">
        <f t="shared" si="5"/>
        <v>0</v>
      </c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12">
        <f t="shared" si="6"/>
        <v>0</v>
      </c>
      <c r="DJ15" s="13">
        <f t="shared" si="7"/>
        <v>0</v>
      </c>
      <c r="DK15" s="15">
        <f t="shared" si="8"/>
        <v>61.56666666666667</v>
      </c>
      <c r="DL15" s="15">
        <f t="shared" si="9"/>
        <v>64</v>
      </c>
      <c r="DM15" s="15"/>
      <c r="DN15" s="15"/>
      <c r="DO15" s="17"/>
    </row>
    <row r="16" spans="1:119" customFormat="1" ht="16.5" customHeight="1" x14ac:dyDescent="0.25">
      <c r="A16" s="2">
        <v>13</v>
      </c>
      <c r="B16" s="10" t="s">
        <v>78</v>
      </c>
      <c r="C16" s="11">
        <v>73</v>
      </c>
      <c r="D16" s="2">
        <v>1</v>
      </c>
      <c r="E16" s="2">
        <v>1</v>
      </c>
      <c r="F16" s="2">
        <v>1</v>
      </c>
      <c r="G16" s="2">
        <v>3</v>
      </c>
      <c r="H16" s="2">
        <v>4</v>
      </c>
      <c r="I16" s="2">
        <v>5</v>
      </c>
      <c r="J16" s="2">
        <v>2</v>
      </c>
      <c r="K16" s="2">
        <v>2.4909090909090899</v>
      </c>
      <c r="L16" s="2">
        <v>3</v>
      </c>
      <c r="M16" s="2">
        <v>4</v>
      </c>
      <c r="N16" s="2">
        <v>3</v>
      </c>
      <c r="O16" s="2">
        <v>3</v>
      </c>
      <c r="P16" s="2">
        <v>4</v>
      </c>
      <c r="Q16" s="2">
        <v>5</v>
      </c>
      <c r="R16" s="2">
        <v>4</v>
      </c>
      <c r="S16" s="2">
        <v>5</v>
      </c>
      <c r="T16" s="2">
        <v>5</v>
      </c>
      <c r="U16" s="12">
        <f t="shared" si="0"/>
        <v>55.490909090909085</v>
      </c>
      <c r="V16" s="2">
        <v>1</v>
      </c>
      <c r="W16" s="2">
        <v>1</v>
      </c>
      <c r="X16" s="2">
        <v>1</v>
      </c>
      <c r="Y16" s="2">
        <v>5</v>
      </c>
      <c r="Z16" s="2">
        <v>3</v>
      </c>
      <c r="AA16" s="2">
        <v>5</v>
      </c>
      <c r="AB16" s="2">
        <v>5</v>
      </c>
      <c r="AC16" s="2">
        <v>4</v>
      </c>
      <c r="AD16" s="2">
        <v>5</v>
      </c>
      <c r="AE16" s="2">
        <v>5</v>
      </c>
      <c r="AF16" s="2">
        <v>5</v>
      </c>
      <c r="AG16" s="2">
        <v>5</v>
      </c>
      <c r="AH16" s="2">
        <v>5</v>
      </c>
      <c r="AI16" s="2">
        <v>5</v>
      </c>
      <c r="AJ16" s="2">
        <v>4</v>
      </c>
      <c r="AK16" s="2">
        <v>4</v>
      </c>
      <c r="AL16" s="2">
        <v>4</v>
      </c>
      <c r="AM16" s="12">
        <f t="shared" si="1"/>
        <v>67</v>
      </c>
      <c r="AN16" s="13">
        <f t="shared" si="2"/>
        <v>61.245454545454542</v>
      </c>
      <c r="AO16" s="14">
        <v>0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2">
        <f t="shared" si="3"/>
        <v>0</v>
      </c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12">
        <f t="shared" si="4"/>
        <v>0</v>
      </c>
      <c r="CB16" s="13">
        <f>AVERAGE(CA16,BH16)</f>
        <v>0</v>
      </c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12">
        <f t="shared" si="5"/>
        <v>0</v>
      </c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12">
        <f t="shared" si="6"/>
        <v>0</v>
      </c>
      <c r="DJ16" s="13">
        <f t="shared" si="7"/>
        <v>0</v>
      </c>
      <c r="DK16" s="15">
        <f t="shared" si="8"/>
        <v>61.245454545454542</v>
      </c>
      <c r="DL16" s="15">
        <f t="shared" si="9"/>
        <v>55.490909090909085</v>
      </c>
      <c r="DM16" s="15">
        <f t="shared" si="10"/>
        <v>67</v>
      </c>
      <c r="DN16" s="15">
        <f t="shared" si="13"/>
        <v>-11.509090909090915</v>
      </c>
      <c r="DO16" s="17">
        <f t="shared" si="14"/>
        <v>13.28777178242793</v>
      </c>
    </row>
    <row r="17" spans="1:119" ht="16.5" customHeight="1" x14ac:dyDescent="0.25">
      <c r="A17" s="2">
        <v>14</v>
      </c>
      <c r="B17" s="18" t="s">
        <v>59</v>
      </c>
      <c r="C17" s="11">
        <v>183</v>
      </c>
      <c r="D17" s="2">
        <v>1</v>
      </c>
      <c r="E17" s="2">
        <v>1</v>
      </c>
      <c r="F17" s="2">
        <v>1</v>
      </c>
      <c r="G17" s="2">
        <v>3</v>
      </c>
      <c r="H17" s="2">
        <v>4</v>
      </c>
      <c r="I17" s="2">
        <v>5</v>
      </c>
      <c r="J17" s="2">
        <v>2</v>
      </c>
      <c r="K17" s="2">
        <v>2.3376623376623402</v>
      </c>
      <c r="L17" s="2">
        <v>5</v>
      </c>
      <c r="M17" s="2">
        <v>4</v>
      </c>
      <c r="N17" s="2">
        <v>4</v>
      </c>
      <c r="O17" s="2">
        <v>4</v>
      </c>
      <c r="P17" s="2">
        <v>4</v>
      </c>
      <c r="Q17" s="2">
        <v>3</v>
      </c>
      <c r="R17" s="2">
        <v>3</v>
      </c>
      <c r="S17" s="2">
        <v>5</v>
      </c>
      <c r="T17" s="2">
        <v>5</v>
      </c>
      <c r="U17" s="12">
        <f t="shared" si="0"/>
        <v>56.337662337662337</v>
      </c>
      <c r="V17" s="2">
        <v>1</v>
      </c>
      <c r="W17" s="2">
        <v>1</v>
      </c>
      <c r="X17" s="2">
        <v>1</v>
      </c>
      <c r="Y17" s="2">
        <v>5</v>
      </c>
      <c r="Z17" s="2">
        <v>2</v>
      </c>
      <c r="AA17" s="2">
        <v>5</v>
      </c>
      <c r="AB17" s="2">
        <v>5</v>
      </c>
      <c r="AC17" s="2">
        <v>4</v>
      </c>
      <c r="AD17" s="2">
        <v>5</v>
      </c>
      <c r="AE17" s="2">
        <v>5</v>
      </c>
      <c r="AF17" s="2">
        <v>5</v>
      </c>
      <c r="AG17" s="2">
        <v>5</v>
      </c>
      <c r="AH17" s="2">
        <v>5</v>
      </c>
      <c r="AI17" s="2">
        <v>5</v>
      </c>
      <c r="AJ17" s="2">
        <v>5</v>
      </c>
      <c r="AK17" s="2">
        <v>4</v>
      </c>
      <c r="AL17" s="2">
        <v>5</v>
      </c>
      <c r="AM17" s="12">
        <f t="shared" si="1"/>
        <v>68</v>
      </c>
      <c r="AN17" s="13">
        <f t="shared" si="2"/>
        <v>62.168831168831169</v>
      </c>
      <c r="AO17" s="14">
        <v>96</v>
      </c>
      <c r="AP17" s="2">
        <v>1</v>
      </c>
      <c r="AQ17" s="2">
        <v>1</v>
      </c>
      <c r="AR17" s="2">
        <v>1</v>
      </c>
      <c r="AS17" s="2">
        <v>4</v>
      </c>
      <c r="AT17" s="2">
        <v>3</v>
      </c>
      <c r="AU17" s="2">
        <v>5</v>
      </c>
      <c r="AV17" s="2">
        <v>2</v>
      </c>
      <c r="AW17" s="2">
        <v>2</v>
      </c>
      <c r="AX17" s="2">
        <v>3</v>
      </c>
      <c r="AY17" s="2">
        <v>5</v>
      </c>
      <c r="AZ17" s="2">
        <v>4</v>
      </c>
      <c r="BA17" s="2">
        <v>5</v>
      </c>
      <c r="BB17" s="2">
        <v>3</v>
      </c>
      <c r="BC17" s="2">
        <v>1</v>
      </c>
      <c r="BD17" s="2">
        <v>5</v>
      </c>
      <c r="BE17" s="2">
        <v>5</v>
      </c>
      <c r="BF17" s="2">
        <v>5</v>
      </c>
      <c r="BG17" s="2">
        <v>5</v>
      </c>
      <c r="BH17" s="12">
        <f t="shared" si="3"/>
        <v>60</v>
      </c>
      <c r="BI17" s="2">
        <v>1</v>
      </c>
      <c r="BJ17" s="2">
        <v>1</v>
      </c>
      <c r="BK17" s="2">
        <v>1</v>
      </c>
      <c r="BL17" s="2">
        <v>5</v>
      </c>
      <c r="BM17" s="2">
        <v>3</v>
      </c>
      <c r="BN17" s="2">
        <v>5</v>
      </c>
      <c r="BO17" s="2">
        <v>4</v>
      </c>
      <c r="BP17" s="2">
        <v>1</v>
      </c>
      <c r="BQ17" s="2">
        <v>3</v>
      </c>
      <c r="BR17" s="2">
        <v>5</v>
      </c>
      <c r="BS17" s="2">
        <v>4</v>
      </c>
      <c r="BT17" s="2">
        <v>4</v>
      </c>
      <c r="BU17" s="2">
        <v>5</v>
      </c>
      <c r="BV17" s="2">
        <v>4</v>
      </c>
      <c r="BW17" s="2">
        <v>1</v>
      </c>
      <c r="BX17" s="2">
        <v>3</v>
      </c>
      <c r="BY17" s="2">
        <v>5</v>
      </c>
      <c r="BZ17" s="2">
        <v>3</v>
      </c>
      <c r="CA17" s="12">
        <f t="shared" si="4"/>
        <v>58</v>
      </c>
      <c r="CB17" s="13">
        <f>AVERAGE(CA17,BH17)</f>
        <v>59</v>
      </c>
      <c r="CC17" s="31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12">
        <f t="shared" si="5"/>
        <v>0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12">
        <f t="shared" si="6"/>
        <v>0</v>
      </c>
      <c r="DJ17" s="13">
        <f>DI17</f>
        <v>0</v>
      </c>
      <c r="DK17" s="15">
        <f t="shared" si="8"/>
        <v>61.07848065912583</v>
      </c>
      <c r="DL17" s="15">
        <f t="shared" si="9"/>
        <v>57.597821533305407</v>
      </c>
      <c r="DM17" s="15">
        <f t="shared" si="10"/>
        <v>64.55913978494624</v>
      </c>
      <c r="DN17" s="15">
        <f t="shared" si="13"/>
        <v>-6.961318251640833</v>
      </c>
      <c r="DO17" s="17">
        <f t="shared" si="14"/>
        <v>8.0591319374894308</v>
      </c>
    </row>
    <row r="18" spans="1:119" ht="16.5" customHeight="1" x14ac:dyDescent="0.25">
      <c r="A18" s="2">
        <v>15</v>
      </c>
      <c r="B18" s="10" t="s">
        <v>44</v>
      </c>
      <c r="C18" s="16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2">
        <f t="shared" si="0"/>
        <v>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2">
        <f t="shared" si="1"/>
        <v>0</v>
      </c>
      <c r="AN18" s="13">
        <f t="shared" si="2"/>
        <v>0</v>
      </c>
      <c r="AO18" s="14">
        <v>50</v>
      </c>
      <c r="AP18" s="2">
        <v>1</v>
      </c>
      <c r="AQ18" s="2">
        <v>1</v>
      </c>
      <c r="AR18" s="2">
        <v>1</v>
      </c>
      <c r="AS18" s="2">
        <v>3</v>
      </c>
      <c r="AT18" s="2">
        <v>4</v>
      </c>
      <c r="AU18" s="2">
        <v>5</v>
      </c>
      <c r="AV18" s="2">
        <v>5</v>
      </c>
      <c r="AW18" s="2">
        <v>2</v>
      </c>
      <c r="AX18" s="2">
        <v>3</v>
      </c>
      <c r="AY18" s="2">
        <v>5</v>
      </c>
      <c r="AZ18" s="2">
        <v>4</v>
      </c>
      <c r="BA18" s="2">
        <v>5</v>
      </c>
      <c r="BB18" s="2">
        <v>1</v>
      </c>
      <c r="BC18" s="2">
        <v>1</v>
      </c>
      <c r="BD18" s="2">
        <v>5</v>
      </c>
      <c r="BE18" s="2">
        <v>5</v>
      </c>
      <c r="BF18" s="2">
        <v>5</v>
      </c>
      <c r="BG18" s="2">
        <v>5</v>
      </c>
      <c r="BH18" s="12">
        <f t="shared" si="3"/>
        <v>61</v>
      </c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12">
        <f t="shared" si="4"/>
        <v>0</v>
      </c>
      <c r="CB18" s="13">
        <f>BH18</f>
        <v>61</v>
      </c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12">
        <f t="shared" si="5"/>
        <v>0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12">
        <f t="shared" si="6"/>
        <v>0</v>
      </c>
      <c r="DJ18" s="13">
        <f t="shared" ref="DJ18:DJ46" si="15">AVERAGE(CS18,DI18)</f>
        <v>0</v>
      </c>
      <c r="DK18" s="15">
        <f t="shared" si="8"/>
        <v>61</v>
      </c>
      <c r="DL18" s="15">
        <f t="shared" si="9"/>
        <v>61</v>
      </c>
      <c r="DM18" s="15">
        <f t="shared" si="10"/>
        <v>0</v>
      </c>
      <c r="DN18" s="15">
        <f t="shared" si="13"/>
        <v>61</v>
      </c>
      <c r="DO18" s="17">
        <f t="shared" si="14"/>
        <v>141.42135623730951</v>
      </c>
    </row>
    <row r="19" spans="1:119" ht="16.5" customHeight="1" x14ac:dyDescent="0.25">
      <c r="A19" s="2">
        <v>16</v>
      </c>
      <c r="B19" s="10" t="s">
        <v>72</v>
      </c>
      <c r="C19" s="11">
        <v>30</v>
      </c>
      <c r="D19" s="2">
        <v>1</v>
      </c>
      <c r="E19" s="2">
        <v>1</v>
      </c>
      <c r="F19" s="2">
        <v>1</v>
      </c>
      <c r="G19" s="2">
        <v>5</v>
      </c>
      <c r="H19" s="2">
        <v>2</v>
      </c>
      <c r="I19" s="2">
        <v>5</v>
      </c>
      <c r="J19" s="2">
        <v>2</v>
      </c>
      <c r="K19" s="2">
        <v>2</v>
      </c>
      <c r="L19" s="2">
        <v>5</v>
      </c>
      <c r="M19" s="2">
        <v>4</v>
      </c>
      <c r="N19" s="2">
        <v>4</v>
      </c>
      <c r="O19" s="2">
        <v>5</v>
      </c>
      <c r="P19" s="2">
        <v>4</v>
      </c>
      <c r="Q19" s="2">
        <v>5</v>
      </c>
      <c r="R19" s="2">
        <v>5</v>
      </c>
      <c r="S19" s="2">
        <v>5</v>
      </c>
      <c r="T19" s="2">
        <v>5</v>
      </c>
      <c r="U19" s="12">
        <f t="shared" si="0"/>
        <v>61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2">
        <f t="shared" si="1"/>
        <v>0</v>
      </c>
      <c r="AN19" s="13">
        <f>U19</f>
        <v>61</v>
      </c>
      <c r="AO19" s="14">
        <v>0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2">
        <f t="shared" si="3"/>
        <v>0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12">
        <f t="shared" si="4"/>
        <v>0</v>
      </c>
      <c r="CB19" s="13">
        <f>AVERAGE(CA19,BH19)</f>
        <v>0</v>
      </c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12">
        <f t="shared" si="5"/>
        <v>0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12">
        <f t="shared" si="6"/>
        <v>0</v>
      </c>
      <c r="DJ19" s="13">
        <f t="shared" si="15"/>
        <v>0</v>
      </c>
      <c r="DK19" s="15">
        <f t="shared" si="8"/>
        <v>61</v>
      </c>
      <c r="DL19" s="15">
        <f t="shared" si="9"/>
        <v>61</v>
      </c>
      <c r="DM19" s="15"/>
      <c r="DN19" s="15"/>
      <c r="DO19" s="17"/>
    </row>
    <row r="20" spans="1:119" ht="16.5" customHeight="1" x14ac:dyDescent="0.25">
      <c r="A20" s="2">
        <v>17</v>
      </c>
      <c r="B20" s="35" t="s">
        <v>52</v>
      </c>
      <c r="C20" s="11">
        <v>72</v>
      </c>
      <c r="D20" s="2">
        <v>1</v>
      </c>
      <c r="E20" s="2">
        <v>1</v>
      </c>
      <c r="F20" s="2">
        <v>1</v>
      </c>
      <c r="G20" s="2">
        <v>5</v>
      </c>
      <c r="H20" s="2">
        <v>2</v>
      </c>
      <c r="I20" s="2">
        <v>4</v>
      </c>
      <c r="J20" s="2">
        <v>5</v>
      </c>
      <c r="K20" s="2">
        <v>4</v>
      </c>
      <c r="L20" s="2">
        <v>2</v>
      </c>
      <c r="M20" s="2">
        <v>5</v>
      </c>
      <c r="N20" s="2">
        <v>5</v>
      </c>
      <c r="O20" s="2">
        <v>4</v>
      </c>
      <c r="P20" s="2">
        <v>4</v>
      </c>
      <c r="Q20" s="2">
        <v>1</v>
      </c>
      <c r="R20" s="2">
        <v>4</v>
      </c>
      <c r="S20" s="2">
        <v>4</v>
      </c>
      <c r="T20" s="2">
        <v>5</v>
      </c>
      <c r="U20" s="12">
        <f t="shared" si="0"/>
        <v>57</v>
      </c>
      <c r="V20" s="2">
        <v>1</v>
      </c>
      <c r="W20" s="2">
        <v>1</v>
      </c>
      <c r="X20" s="2">
        <v>1</v>
      </c>
      <c r="Y20" s="2">
        <v>5</v>
      </c>
      <c r="Z20" s="2">
        <v>3</v>
      </c>
      <c r="AA20" s="2">
        <v>5</v>
      </c>
      <c r="AB20" s="2">
        <v>5</v>
      </c>
      <c r="AC20" s="2">
        <v>4</v>
      </c>
      <c r="AD20" s="2">
        <v>3</v>
      </c>
      <c r="AE20" s="2">
        <v>5</v>
      </c>
      <c r="AF20" s="2">
        <v>5</v>
      </c>
      <c r="AG20" s="2">
        <v>5</v>
      </c>
      <c r="AH20" s="2">
        <v>5</v>
      </c>
      <c r="AI20" s="2">
        <v>3</v>
      </c>
      <c r="AJ20" s="2">
        <v>4</v>
      </c>
      <c r="AK20" s="2">
        <v>4</v>
      </c>
      <c r="AL20" s="2">
        <v>5</v>
      </c>
      <c r="AM20" s="12">
        <f t="shared" si="1"/>
        <v>64</v>
      </c>
      <c r="AN20" s="13">
        <f t="shared" ref="AN20:AN25" si="16">AVERAGE(AM20,U20)</f>
        <v>60.5</v>
      </c>
      <c r="AO20" s="14">
        <v>81</v>
      </c>
      <c r="AP20" s="2">
        <v>1</v>
      </c>
      <c r="AQ20" s="2">
        <v>1</v>
      </c>
      <c r="AR20" s="2">
        <v>1</v>
      </c>
      <c r="AS20" s="2">
        <v>4</v>
      </c>
      <c r="AT20" s="2">
        <v>4</v>
      </c>
      <c r="AU20" s="2">
        <v>3</v>
      </c>
      <c r="AV20" s="2">
        <v>3</v>
      </c>
      <c r="AW20" s="2">
        <v>2</v>
      </c>
      <c r="AX20" s="2">
        <v>1</v>
      </c>
      <c r="AY20" s="2">
        <v>5</v>
      </c>
      <c r="AZ20" s="2">
        <v>3</v>
      </c>
      <c r="BA20" s="2">
        <v>5</v>
      </c>
      <c r="BB20" s="2">
        <v>3</v>
      </c>
      <c r="BC20" s="2">
        <v>3</v>
      </c>
      <c r="BD20" s="2">
        <v>5</v>
      </c>
      <c r="BE20" s="2">
        <v>5</v>
      </c>
      <c r="BF20" s="2">
        <v>5</v>
      </c>
      <c r="BG20" s="2">
        <v>5</v>
      </c>
      <c r="BH20" s="12">
        <f t="shared" si="3"/>
        <v>59</v>
      </c>
      <c r="BI20" s="2">
        <v>1</v>
      </c>
      <c r="BJ20" s="2">
        <v>1</v>
      </c>
      <c r="BK20" s="2">
        <v>1</v>
      </c>
      <c r="BL20" s="2">
        <v>5</v>
      </c>
      <c r="BM20" s="2">
        <v>4</v>
      </c>
      <c r="BN20" s="2">
        <v>4</v>
      </c>
      <c r="BO20" s="2">
        <v>5</v>
      </c>
      <c r="BP20" s="2">
        <v>3</v>
      </c>
      <c r="BQ20" s="2">
        <v>3</v>
      </c>
      <c r="BR20" s="2">
        <v>5</v>
      </c>
      <c r="BS20" s="2">
        <v>3</v>
      </c>
      <c r="BT20" s="2">
        <v>5</v>
      </c>
      <c r="BU20" s="2">
        <v>5</v>
      </c>
      <c r="BV20" s="2">
        <v>4</v>
      </c>
      <c r="BW20" s="2">
        <v>1</v>
      </c>
      <c r="BX20" s="2">
        <v>5</v>
      </c>
      <c r="BY20" s="2">
        <v>5</v>
      </c>
      <c r="BZ20" s="2">
        <v>3</v>
      </c>
      <c r="CA20" s="12">
        <f t="shared" si="4"/>
        <v>63</v>
      </c>
      <c r="CB20" s="13">
        <f>AVERAGE(CA20,BH20)</f>
        <v>61</v>
      </c>
      <c r="CC20" s="31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12">
        <f t="shared" si="5"/>
        <v>0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12">
        <f t="shared" si="6"/>
        <v>0</v>
      </c>
      <c r="DJ20" s="13">
        <f t="shared" si="15"/>
        <v>0</v>
      </c>
      <c r="DK20" s="15">
        <f t="shared" si="8"/>
        <v>60.764705882352942</v>
      </c>
      <c r="DL20" s="15">
        <f t="shared" si="9"/>
        <v>58.058823529411768</v>
      </c>
      <c r="DM20" s="15">
        <f t="shared" si="10"/>
        <v>63.470588235294116</v>
      </c>
      <c r="DN20" s="15">
        <f t="shared" si="13"/>
        <v>-5.4117647058823479</v>
      </c>
      <c r="DO20" s="17">
        <f t="shared" si="14"/>
        <v>6.2975628140524984</v>
      </c>
    </row>
    <row r="21" spans="1:119" ht="16.5" customHeight="1" x14ac:dyDescent="0.25">
      <c r="A21" s="2">
        <v>18</v>
      </c>
      <c r="B21" s="18" t="s">
        <v>53</v>
      </c>
      <c r="C21" s="11">
        <v>50</v>
      </c>
      <c r="D21" s="2">
        <v>1</v>
      </c>
      <c r="E21" s="2">
        <v>1</v>
      </c>
      <c r="F21" s="2">
        <v>1</v>
      </c>
      <c r="G21" s="2">
        <v>4</v>
      </c>
      <c r="H21" s="2">
        <v>2</v>
      </c>
      <c r="I21" s="2">
        <v>5</v>
      </c>
      <c r="J21" s="2">
        <v>2</v>
      </c>
      <c r="K21" s="2">
        <v>2.84</v>
      </c>
      <c r="L21" s="2">
        <v>5</v>
      </c>
      <c r="M21" s="2">
        <v>3</v>
      </c>
      <c r="N21" s="2">
        <v>4</v>
      </c>
      <c r="O21" s="2">
        <v>2</v>
      </c>
      <c r="P21" s="2">
        <v>5</v>
      </c>
      <c r="Q21" s="2">
        <v>5</v>
      </c>
      <c r="R21" s="2">
        <v>5</v>
      </c>
      <c r="S21" s="2">
        <v>5</v>
      </c>
      <c r="T21" s="2">
        <v>5</v>
      </c>
      <c r="U21" s="12">
        <f t="shared" si="0"/>
        <v>57.84</v>
      </c>
      <c r="V21" s="2">
        <v>1</v>
      </c>
      <c r="W21" s="2">
        <v>1</v>
      </c>
      <c r="X21" s="2">
        <v>1</v>
      </c>
      <c r="Y21" s="2">
        <v>4</v>
      </c>
      <c r="Z21" s="2">
        <v>2</v>
      </c>
      <c r="AA21" s="2">
        <v>5</v>
      </c>
      <c r="AB21" s="2">
        <v>2</v>
      </c>
      <c r="AC21" s="2">
        <v>2.84</v>
      </c>
      <c r="AD21" s="2">
        <v>5</v>
      </c>
      <c r="AE21" s="2">
        <v>4</v>
      </c>
      <c r="AF21" s="2">
        <v>5</v>
      </c>
      <c r="AG21" s="2">
        <v>2</v>
      </c>
      <c r="AH21" s="2">
        <v>2</v>
      </c>
      <c r="AI21" s="2">
        <v>5</v>
      </c>
      <c r="AJ21" s="2">
        <v>5</v>
      </c>
      <c r="AK21" s="2">
        <v>5</v>
      </c>
      <c r="AL21" s="2">
        <v>5</v>
      </c>
      <c r="AM21" s="12">
        <f t="shared" si="1"/>
        <v>56.84</v>
      </c>
      <c r="AN21" s="13">
        <f t="shared" si="16"/>
        <v>57.34</v>
      </c>
      <c r="AO21" s="14">
        <v>50</v>
      </c>
      <c r="AP21" s="2">
        <v>1</v>
      </c>
      <c r="AQ21" s="2">
        <v>1</v>
      </c>
      <c r="AR21" s="2">
        <v>1</v>
      </c>
      <c r="AS21" s="2">
        <v>4</v>
      </c>
      <c r="AT21" s="2">
        <v>3</v>
      </c>
      <c r="AU21" s="2">
        <v>5</v>
      </c>
      <c r="AV21" s="2">
        <v>2</v>
      </c>
      <c r="AW21" s="2">
        <v>2</v>
      </c>
      <c r="AX21" s="2">
        <v>2</v>
      </c>
      <c r="AY21" s="2">
        <v>5</v>
      </c>
      <c r="AZ21" s="2">
        <v>3</v>
      </c>
      <c r="BA21" s="2">
        <v>4</v>
      </c>
      <c r="BB21" s="2">
        <v>5</v>
      </c>
      <c r="BC21" s="2">
        <v>5</v>
      </c>
      <c r="BD21" s="2">
        <v>5</v>
      </c>
      <c r="BE21" s="2">
        <v>5</v>
      </c>
      <c r="BF21" s="2">
        <v>5</v>
      </c>
      <c r="BG21" s="2">
        <v>5</v>
      </c>
      <c r="BH21" s="12">
        <f t="shared" si="3"/>
        <v>63</v>
      </c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12">
        <f t="shared" si="4"/>
        <v>0</v>
      </c>
      <c r="CB21" s="13">
        <f>BH21</f>
        <v>63</v>
      </c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12">
        <f t="shared" si="5"/>
        <v>0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12">
        <f t="shared" si="6"/>
        <v>0</v>
      </c>
      <c r="DJ21" s="13">
        <f t="shared" si="15"/>
        <v>0</v>
      </c>
      <c r="DK21" s="15">
        <f t="shared" si="8"/>
        <v>60.17</v>
      </c>
      <c r="DL21" s="15">
        <f t="shared" si="9"/>
        <v>60.42</v>
      </c>
      <c r="DM21" s="15">
        <f t="shared" si="10"/>
        <v>28.42</v>
      </c>
      <c r="DN21" s="15">
        <f t="shared" si="13"/>
        <v>32</v>
      </c>
      <c r="DO21" s="17">
        <f t="shared" si="14"/>
        <v>50.939705083227217</v>
      </c>
    </row>
    <row r="22" spans="1:119" x14ac:dyDescent="0.25">
      <c r="A22" s="2">
        <v>19</v>
      </c>
      <c r="B22" s="19" t="s">
        <v>115</v>
      </c>
      <c r="C22" s="11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2">
        <f>SUM(D22:T22)</f>
        <v>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2">
        <f>SUM(V22:AL22)</f>
        <v>0</v>
      </c>
      <c r="AN22" s="13">
        <f t="shared" si="16"/>
        <v>0</v>
      </c>
      <c r="AO22" s="14">
        <v>50</v>
      </c>
      <c r="AP22" s="2">
        <v>1</v>
      </c>
      <c r="AQ22" s="2">
        <v>1</v>
      </c>
      <c r="AR22" s="2">
        <v>1</v>
      </c>
      <c r="AS22" s="2">
        <v>2</v>
      </c>
      <c r="AT22" s="2">
        <v>4</v>
      </c>
      <c r="AU22" s="2">
        <v>2</v>
      </c>
      <c r="AV22" s="2">
        <v>3</v>
      </c>
      <c r="AW22" s="2">
        <v>5</v>
      </c>
      <c r="AX22" s="2">
        <v>5</v>
      </c>
      <c r="AY22" s="2">
        <v>5</v>
      </c>
      <c r="AZ22" s="2">
        <v>5</v>
      </c>
      <c r="BA22" s="2">
        <v>5</v>
      </c>
      <c r="BB22" s="2">
        <v>3</v>
      </c>
      <c r="BC22" s="2">
        <v>3</v>
      </c>
      <c r="BD22" s="2">
        <v>4</v>
      </c>
      <c r="BE22" s="2">
        <v>4</v>
      </c>
      <c r="BF22" s="2">
        <v>3</v>
      </c>
      <c r="BG22" s="2">
        <v>4</v>
      </c>
      <c r="BH22" s="12">
        <f>SUM(AP22:BG22)</f>
        <v>60</v>
      </c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12">
        <f>SUM(SUM(BI22:BZ22))</f>
        <v>0</v>
      </c>
      <c r="CB22" s="13">
        <f>BH22</f>
        <v>60</v>
      </c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12">
        <f>SUM(CD22:CR22)</f>
        <v>0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12">
        <f>SUM(CT22:DH22)</f>
        <v>0</v>
      </c>
      <c r="DJ22" s="13">
        <f>AVERAGE(CS22,DI22)</f>
        <v>0</v>
      </c>
      <c r="DK22" s="15">
        <f>(C22*U22+AO22*BH22+CC22*CS22)/(C22+AO22+CC22)</f>
        <v>60</v>
      </c>
      <c r="DL22" s="15">
        <f>(C22*U22+AO22*BH22+CC22*CS22)/(C22+AO22+CC22)</f>
        <v>60</v>
      </c>
      <c r="DM22" s="15"/>
      <c r="DN22" s="15"/>
      <c r="DO22" s="17"/>
    </row>
    <row r="23" spans="1:119" ht="16.5" customHeight="1" x14ac:dyDescent="0.25">
      <c r="A23" s="2">
        <v>21</v>
      </c>
      <c r="B23" s="18" t="s">
        <v>101</v>
      </c>
      <c r="C23" s="11">
        <v>120</v>
      </c>
      <c r="D23" s="2">
        <v>1</v>
      </c>
      <c r="E23" s="2">
        <v>1</v>
      </c>
      <c r="F23" s="2">
        <v>1</v>
      </c>
      <c r="G23" s="2">
        <v>5</v>
      </c>
      <c r="H23" s="2">
        <v>5</v>
      </c>
      <c r="I23" s="2">
        <v>1</v>
      </c>
      <c r="J23" s="2">
        <v>3</v>
      </c>
      <c r="K23" s="2">
        <v>1.80645161290323</v>
      </c>
      <c r="L23" s="2">
        <v>5</v>
      </c>
      <c r="M23" s="2">
        <v>5</v>
      </c>
      <c r="N23" s="2">
        <v>2</v>
      </c>
      <c r="O23" s="2">
        <v>5</v>
      </c>
      <c r="P23" s="2">
        <v>5</v>
      </c>
      <c r="Q23" s="2">
        <v>5</v>
      </c>
      <c r="R23" s="2">
        <v>5</v>
      </c>
      <c r="S23" s="2">
        <v>5</v>
      </c>
      <c r="T23" s="2">
        <v>3</v>
      </c>
      <c r="U23" s="12">
        <f t="shared" si="0"/>
        <v>58.806451612903231</v>
      </c>
      <c r="V23" s="2">
        <v>1</v>
      </c>
      <c r="W23" s="2">
        <v>1</v>
      </c>
      <c r="X23" s="2">
        <v>1</v>
      </c>
      <c r="Y23" s="2">
        <v>5</v>
      </c>
      <c r="Z23" s="2">
        <v>3</v>
      </c>
      <c r="AA23" s="2">
        <v>4</v>
      </c>
      <c r="AB23" s="2">
        <v>5</v>
      </c>
      <c r="AC23" s="2">
        <v>4</v>
      </c>
      <c r="AD23" s="2">
        <v>3</v>
      </c>
      <c r="AE23" s="2">
        <v>5</v>
      </c>
      <c r="AF23" s="2">
        <v>5</v>
      </c>
      <c r="AG23" s="2">
        <v>3</v>
      </c>
      <c r="AH23" s="2">
        <v>4</v>
      </c>
      <c r="AI23" s="2">
        <v>4</v>
      </c>
      <c r="AJ23" s="2">
        <v>5</v>
      </c>
      <c r="AK23" s="2">
        <v>4</v>
      </c>
      <c r="AL23" s="2">
        <v>4</v>
      </c>
      <c r="AM23" s="12">
        <f t="shared" si="1"/>
        <v>61</v>
      </c>
      <c r="AN23" s="13">
        <f t="shared" si="16"/>
        <v>59.903225806451616</v>
      </c>
      <c r="AO23" s="14">
        <v>0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12">
        <f t="shared" si="3"/>
        <v>0</v>
      </c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12">
        <f t="shared" si="4"/>
        <v>0</v>
      </c>
      <c r="CB23" s="13">
        <f t="shared" ref="CB23:CB30" si="17">AVERAGE(CA23,BH23)</f>
        <v>0</v>
      </c>
      <c r="CC23" s="31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12">
        <f t="shared" si="5"/>
        <v>0</v>
      </c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12">
        <f t="shared" si="6"/>
        <v>0</v>
      </c>
      <c r="DJ23" s="13">
        <f t="shared" si="15"/>
        <v>0</v>
      </c>
      <c r="DK23" s="15">
        <f t="shared" si="8"/>
        <v>59.903225806451616</v>
      </c>
      <c r="DL23" s="15">
        <f t="shared" si="9"/>
        <v>58.806451612903238</v>
      </c>
      <c r="DM23" s="15">
        <f t="shared" si="10"/>
        <v>61</v>
      </c>
      <c r="DN23" s="15">
        <f t="shared" si="13"/>
        <v>-2.1935483870967616</v>
      </c>
      <c r="DO23" s="17">
        <f t="shared" si="14"/>
        <v>2.5892978524870736</v>
      </c>
    </row>
    <row r="24" spans="1:119" ht="16.5" customHeight="1" x14ac:dyDescent="0.25">
      <c r="A24" s="2">
        <v>22</v>
      </c>
      <c r="B24" s="10" t="s">
        <v>49</v>
      </c>
      <c r="C24" s="11">
        <v>96</v>
      </c>
      <c r="D24" s="2">
        <v>1</v>
      </c>
      <c r="E24" s="2">
        <v>1</v>
      </c>
      <c r="F24" s="2">
        <v>1</v>
      </c>
      <c r="G24" s="2">
        <v>4</v>
      </c>
      <c r="H24" s="2">
        <v>2</v>
      </c>
      <c r="I24" s="2">
        <v>5</v>
      </c>
      <c r="J24" s="2">
        <v>2</v>
      </c>
      <c r="K24" s="2">
        <v>3</v>
      </c>
      <c r="L24" s="2">
        <v>5</v>
      </c>
      <c r="M24" s="2">
        <v>5</v>
      </c>
      <c r="N24" s="2">
        <v>4</v>
      </c>
      <c r="O24" s="2">
        <v>5</v>
      </c>
      <c r="P24" s="2">
        <v>5</v>
      </c>
      <c r="Q24" s="2">
        <v>5</v>
      </c>
      <c r="R24" s="2">
        <v>5</v>
      </c>
      <c r="S24" s="2">
        <v>5</v>
      </c>
      <c r="T24" s="2">
        <v>5</v>
      </c>
      <c r="U24" s="12">
        <f t="shared" si="0"/>
        <v>63</v>
      </c>
      <c r="V24" s="2">
        <v>1</v>
      </c>
      <c r="W24" s="2">
        <v>1</v>
      </c>
      <c r="X24" s="2">
        <v>1</v>
      </c>
      <c r="Y24" s="2">
        <v>5</v>
      </c>
      <c r="Z24" s="2">
        <v>4</v>
      </c>
      <c r="AA24" s="2">
        <v>5</v>
      </c>
      <c r="AB24" s="2">
        <v>5</v>
      </c>
      <c r="AC24" s="2">
        <v>4</v>
      </c>
      <c r="AD24" s="2">
        <v>4</v>
      </c>
      <c r="AE24" s="2">
        <v>5</v>
      </c>
      <c r="AF24" s="2">
        <v>5</v>
      </c>
      <c r="AG24" s="2">
        <v>3</v>
      </c>
      <c r="AH24" s="2">
        <v>3</v>
      </c>
      <c r="AI24" s="2">
        <v>5</v>
      </c>
      <c r="AJ24" s="2">
        <v>4</v>
      </c>
      <c r="AK24" s="2">
        <v>4</v>
      </c>
      <c r="AL24" s="2">
        <v>5</v>
      </c>
      <c r="AM24" s="12">
        <f t="shared" si="1"/>
        <v>64</v>
      </c>
      <c r="AN24" s="13">
        <f t="shared" si="16"/>
        <v>63.5</v>
      </c>
      <c r="AO24" s="14">
        <v>277</v>
      </c>
      <c r="AP24" s="2">
        <v>1</v>
      </c>
      <c r="AQ24" s="2">
        <v>1</v>
      </c>
      <c r="AR24" s="2">
        <v>1</v>
      </c>
      <c r="AS24" s="2">
        <v>2</v>
      </c>
      <c r="AT24" s="2">
        <v>3</v>
      </c>
      <c r="AU24" s="2">
        <v>5</v>
      </c>
      <c r="AV24" s="2">
        <v>5</v>
      </c>
      <c r="AW24" s="2">
        <v>3</v>
      </c>
      <c r="AX24" s="2">
        <v>3</v>
      </c>
      <c r="AY24" s="2">
        <v>0</v>
      </c>
      <c r="AZ24" s="2">
        <v>4</v>
      </c>
      <c r="BA24" s="2">
        <v>5</v>
      </c>
      <c r="BB24" s="2">
        <v>5</v>
      </c>
      <c r="BC24" s="2">
        <v>5</v>
      </c>
      <c r="BD24" s="2">
        <v>5</v>
      </c>
      <c r="BE24" s="2">
        <v>5</v>
      </c>
      <c r="BF24" s="2">
        <v>5</v>
      </c>
      <c r="BG24" s="2">
        <v>5</v>
      </c>
      <c r="BH24" s="12">
        <f t="shared" si="3"/>
        <v>63</v>
      </c>
      <c r="BI24" s="2">
        <v>1</v>
      </c>
      <c r="BJ24" s="2">
        <v>1</v>
      </c>
      <c r="BK24" s="2">
        <v>1</v>
      </c>
      <c r="BL24" s="2">
        <v>5</v>
      </c>
      <c r="BM24" s="2">
        <v>3</v>
      </c>
      <c r="BN24" s="2">
        <v>4</v>
      </c>
      <c r="BO24" s="2">
        <v>3</v>
      </c>
      <c r="BP24" s="2">
        <v>2</v>
      </c>
      <c r="BQ24" s="2">
        <v>3</v>
      </c>
      <c r="BR24" s="2">
        <v>5</v>
      </c>
      <c r="BS24" s="2">
        <v>3</v>
      </c>
      <c r="BT24" s="2">
        <v>4</v>
      </c>
      <c r="BU24" s="2">
        <v>4</v>
      </c>
      <c r="BV24" s="2">
        <v>3</v>
      </c>
      <c r="BW24" s="2">
        <v>3</v>
      </c>
      <c r="BX24" s="2">
        <v>3</v>
      </c>
      <c r="BY24" s="2">
        <v>4</v>
      </c>
      <c r="BZ24" s="2">
        <v>2</v>
      </c>
      <c r="CA24" s="12">
        <f t="shared" si="4"/>
        <v>54</v>
      </c>
      <c r="CB24" s="13">
        <f t="shared" si="17"/>
        <v>58.5</v>
      </c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12">
        <f t="shared" si="5"/>
        <v>0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12">
        <f t="shared" si="6"/>
        <v>0</v>
      </c>
      <c r="DJ24" s="13">
        <f t="shared" si="15"/>
        <v>0</v>
      </c>
      <c r="DK24" s="15">
        <f t="shared" si="8"/>
        <v>59.786863270777481</v>
      </c>
      <c r="DL24" s="15">
        <f t="shared" si="9"/>
        <v>63</v>
      </c>
      <c r="DM24" s="15">
        <f t="shared" si="10"/>
        <v>56.573726541554961</v>
      </c>
      <c r="DN24" s="15">
        <f>DL24-DM24</f>
        <v>6.4262734584450385</v>
      </c>
      <c r="DO24" s="17">
        <f>STDEV(DL24,DM24)/AVERAGE(DL24,DM24)*100</f>
        <v>7.6004347638131602</v>
      </c>
    </row>
    <row r="25" spans="1:119" ht="16.5" customHeight="1" x14ac:dyDescent="0.25">
      <c r="A25" s="2">
        <v>23</v>
      </c>
      <c r="B25" s="10" t="s">
        <v>61</v>
      </c>
      <c r="C25" s="11">
        <v>121</v>
      </c>
      <c r="D25" s="2">
        <v>1</v>
      </c>
      <c r="E25" s="2">
        <v>1</v>
      </c>
      <c r="F25" s="2">
        <v>1</v>
      </c>
      <c r="G25" s="2">
        <v>3</v>
      </c>
      <c r="H25" s="2">
        <v>4</v>
      </c>
      <c r="I25" s="2">
        <v>5</v>
      </c>
      <c r="J25" s="2">
        <v>2</v>
      </c>
      <c r="K25" s="2">
        <v>1.93827160493827</v>
      </c>
      <c r="L25" s="2">
        <v>5</v>
      </c>
      <c r="M25" s="2">
        <v>4</v>
      </c>
      <c r="N25" s="2">
        <v>3</v>
      </c>
      <c r="O25" s="2">
        <v>5</v>
      </c>
      <c r="P25" s="2">
        <v>4</v>
      </c>
      <c r="Q25" s="2">
        <v>1</v>
      </c>
      <c r="R25" s="2">
        <v>1</v>
      </c>
      <c r="S25" s="2">
        <v>5</v>
      </c>
      <c r="T25" s="2">
        <v>5</v>
      </c>
      <c r="U25" s="12">
        <f t="shared" si="0"/>
        <v>51.938271604938265</v>
      </c>
      <c r="V25" s="2">
        <v>1</v>
      </c>
      <c r="W25" s="2">
        <v>1</v>
      </c>
      <c r="X25" s="2">
        <v>1</v>
      </c>
      <c r="Y25" s="2">
        <v>5</v>
      </c>
      <c r="Z25" s="2">
        <v>4</v>
      </c>
      <c r="AA25" s="2">
        <v>5</v>
      </c>
      <c r="AB25" s="2">
        <v>5</v>
      </c>
      <c r="AC25" s="2">
        <v>4</v>
      </c>
      <c r="AD25" s="2">
        <v>5</v>
      </c>
      <c r="AE25" s="2">
        <v>5</v>
      </c>
      <c r="AF25" s="2">
        <v>5</v>
      </c>
      <c r="AG25" s="2">
        <v>5</v>
      </c>
      <c r="AH25" s="2">
        <v>5</v>
      </c>
      <c r="AI25" s="2">
        <v>5</v>
      </c>
      <c r="AJ25" s="2">
        <v>4</v>
      </c>
      <c r="AK25" s="2">
        <v>4</v>
      </c>
      <c r="AL25" s="2">
        <v>5</v>
      </c>
      <c r="AM25" s="12">
        <f t="shared" si="1"/>
        <v>69</v>
      </c>
      <c r="AN25" s="13">
        <f t="shared" si="16"/>
        <v>60.469135802469133</v>
      </c>
      <c r="AO25" s="14">
        <v>98</v>
      </c>
      <c r="AP25" s="2">
        <v>1</v>
      </c>
      <c r="AQ25" s="2">
        <v>1</v>
      </c>
      <c r="AR25" s="2">
        <v>1</v>
      </c>
      <c r="AS25" s="2">
        <v>4</v>
      </c>
      <c r="AT25" s="2">
        <v>5</v>
      </c>
      <c r="AU25" s="2">
        <v>5</v>
      </c>
      <c r="AV25" s="2">
        <v>2</v>
      </c>
      <c r="AW25" s="2">
        <v>2</v>
      </c>
      <c r="AX25" s="2">
        <v>2</v>
      </c>
      <c r="AY25" s="2">
        <v>5</v>
      </c>
      <c r="AZ25" s="2">
        <v>4</v>
      </c>
      <c r="BA25" s="2">
        <v>5</v>
      </c>
      <c r="BB25" s="2">
        <v>2</v>
      </c>
      <c r="BC25" s="2">
        <v>2</v>
      </c>
      <c r="BD25" s="2">
        <v>5</v>
      </c>
      <c r="BE25" s="2">
        <v>5</v>
      </c>
      <c r="BF25" s="2">
        <v>5</v>
      </c>
      <c r="BG25" s="2">
        <v>5</v>
      </c>
      <c r="BH25" s="12">
        <f t="shared" si="3"/>
        <v>61</v>
      </c>
      <c r="BI25" s="2">
        <v>1</v>
      </c>
      <c r="BJ25" s="2">
        <v>1</v>
      </c>
      <c r="BK25" s="2">
        <v>1</v>
      </c>
      <c r="BL25" s="2">
        <v>5</v>
      </c>
      <c r="BM25" s="2">
        <v>3</v>
      </c>
      <c r="BN25" s="2">
        <v>5</v>
      </c>
      <c r="BO25" s="2">
        <v>3</v>
      </c>
      <c r="BP25" s="2">
        <v>1</v>
      </c>
      <c r="BQ25" s="2">
        <v>2</v>
      </c>
      <c r="BR25" s="2">
        <v>5</v>
      </c>
      <c r="BS25" s="2">
        <v>4</v>
      </c>
      <c r="BT25" s="2">
        <v>5</v>
      </c>
      <c r="BU25" s="2">
        <v>3</v>
      </c>
      <c r="BV25" s="2">
        <v>2</v>
      </c>
      <c r="BW25" s="2">
        <v>3</v>
      </c>
      <c r="BX25" s="2">
        <v>5</v>
      </c>
      <c r="BY25" s="2">
        <v>5</v>
      </c>
      <c r="BZ25" s="2">
        <v>2</v>
      </c>
      <c r="CA25" s="12">
        <f t="shared" si="4"/>
        <v>56</v>
      </c>
      <c r="CB25" s="13">
        <f t="shared" si="17"/>
        <v>58.5</v>
      </c>
      <c r="CC25" s="31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12">
        <f t="shared" si="5"/>
        <v>0</v>
      </c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12">
        <f t="shared" si="6"/>
        <v>0</v>
      </c>
      <c r="DJ25" s="13">
        <f t="shared" si="15"/>
        <v>0</v>
      </c>
      <c r="DK25" s="15">
        <f t="shared" si="8"/>
        <v>59.587970009583394</v>
      </c>
      <c r="DL25" s="15">
        <f t="shared" si="9"/>
        <v>55.993291617340319</v>
      </c>
      <c r="DM25" s="15"/>
      <c r="DN25" s="15"/>
      <c r="DO25" s="17"/>
    </row>
    <row r="26" spans="1:119" ht="16.5" customHeight="1" x14ac:dyDescent="0.25">
      <c r="A26" s="2">
        <v>24</v>
      </c>
      <c r="B26" s="19" t="s">
        <v>88</v>
      </c>
      <c r="C26" s="16">
        <v>14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2">
        <f t="shared" si="0"/>
        <v>0</v>
      </c>
      <c r="V26" s="2">
        <v>1</v>
      </c>
      <c r="W26" s="2">
        <v>1</v>
      </c>
      <c r="X26" s="2">
        <v>1</v>
      </c>
      <c r="Y26" s="2">
        <v>5</v>
      </c>
      <c r="Z26" s="2">
        <v>2</v>
      </c>
      <c r="AA26" s="2">
        <v>5</v>
      </c>
      <c r="AB26" s="2">
        <v>5</v>
      </c>
      <c r="AC26" s="2">
        <v>4</v>
      </c>
      <c r="AD26" s="2">
        <v>3</v>
      </c>
      <c r="AE26" s="2">
        <v>5</v>
      </c>
      <c r="AF26" s="2">
        <v>5</v>
      </c>
      <c r="AG26" s="2">
        <v>3</v>
      </c>
      <c r="AH26" s="2">
        <v>1</v>
      </c>
      <c r="AI26" s="2">
        <v>3</v>
      </c>
      <c r="AJ26" s="2">
        <v>4</v>
      </c>
      <c r="AK26" s="2">
        <v>5</v>
      </c>
      <c r="AL26" s="2">
        <v>2</v>
      </c>
      <c r="AM26" s="12">
        <f t="shared" si="1"/>
        <v>55</v>
      </c>
      <c r="AN26" s="13">
        <f>AM26</f>
        <v>55</v>
      </c>
      <c r="AO26" s="14">
        <v>130</v>
      </c>
      <c r="AP26" s="2">
        <v>1</v>
      </c>
      <c r="AQ26" s="2">
        <v>1</v>
      </c>
      <c r="AR26" s="2">
        <v>1</v>
      </c>
      <c r="AS26" s="2">
        <v>3</v>
      </c>
      <c r="AT26" s="2">
        <v>3</v>
      </c>
      <c r="AU26" s="2">
        <v>5</v>
      </c>
      <c r="AV26" s="2">
        <v>2</v>
      </c>
      <c r="AW26" s="2">
        <v>2</v>
      </c>
      <c r="AX26" s="2">
        <v>4</v>
      </c>
      <c r="AY26" s="2">
        <v>5</v>
      </c>
      <c r="AZ26" s="2">
        <v>4</v>
      </c>
      <c r="BA26" s="2">
        <v>4</v>
      </c>
      <c r="BB26" s="2">
        <v>3</v>
      </c>
      <c r="BC26" s="2">
        <v>3</v>
      </c>
      <c r="BD26" s="2">
        <v>5</v>
      </c>
      <c r="BE26" s="2">
        <v>5</v>
      </c>
      <c r="BF26" s="2">
        <v>5</v>
      </c>
      <c r="BG26" s="2">
        <v>5</v>
      </c>
      <c r="BH26" s="12">
        <f t="shared" si="3"/>
        <v>61</v>
      </c>
      <c r="BI26" s="2">
        <v>1</v>
      </c>
      <c r="BJ26" s="2">
        <v>1</v>
      </c>
      <c r="BK26" s="2">
        <v>1</v>
      </c>
      <c r="BL26" s="2">
        <v>5</v>
      </c>
      <c r="BM26" s="2">
        <v>3</v>
      </c>
      <c r="BN26" s="2">
        <v>4</v>
      </c>
      <c r="BO26" s="2">
        <v>4</v>
      </c>
      <c r="BP26" s="2">
        <v>1</v>
      </c>
      <c r="BQ26" s="2">
        <v>2</v>
      </c>
      <c r="BR26" s="2">
        <v>5</v>
      </c>
      <c r="BS26" s="2">
        <v>4</v>
      </c>
      <c r="BT26" s="2">
        <v>5</v>
      </c>
      <c r="BU26" s="2">
        <v>4</v>
      </c>
      <c r="BV26" s="2">
        <v>5</v>
      </c>
      <c r="BW26" s="2">
        <v>3</v>
      </c>
      <c r="BX26" s="2">
        <v>5</v>
      </c>
      <c r="BY26" s="2">
        <v>4</v>
      </c>
      <c r="BZ26" s="2">
        <v>2</v>
      </c>
      <c r="CA26" s="12">
        <f t="shared" si="4"/>
        <v>59</v>
      </c>
      <c r="CB26" s="13">
        <f t="shared" si="17"/>
        <v>60</v>
      </c>
      <c r="CC26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12">
        <f t="shared" si="5"/>
        <v>0</v>
      </c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12">
        <f t="shared" si="6"/>
        <v>0</v>
      </c>
      <c r="DJ26" s="13">
        <f t="shared" si="15"/>
        <v>0</v>
      </c>
      <c r="DK26" s="15">
        <f t="shared" si="8"/>
        <v>59.513888888888886</v>
      </c>
      <c r="DL26" s="15">
        <f t="shared" si="9"/>
        <v>55.069444444444443</v>
      </c>
      <c r="DM26" s="15">
        <f t="shared" si="10"/>
        <v>58.611111111111114</v>
      </c>
      <c r="DN26" s="34">
        <f>DL26-DM26</f>
        <v>-3.5416666666666714</v>
      </c>
      <c r="DO26" s="17">
        <f>STDEV(DL26,DM26)/AVERAGE(DL26,DM26)*100</f>
        <v>4.40591885650751</v>
      </c>
    </row>
    <row r="27" spans="1:119" ht="16.5" customHeight="1" x14ac:dyDescent="0.25">
      <c r="A27" s="2">
        <v>25</v>
      </c>
      <c r="B27" s="10" t="s">
        <v>84</v>
      </c>
      <c r="C27" s="16">
        <v>30</v>
      </c>
      <c r="D27" s="2">
        <v>1</v>
      </c>
      <c r="E27" s="2">
        <v>1</v>
      </c>
      <c r="F27" s="2">
        <v>1</v>
      </c>
      <c r="G27" s="2">
        <v>3</v>
      </c>
      <c r="H27" s="2">
        <v>4</v>
      </c>
      <c r="I27" s="2">
        <v>5</v>
      </c>
      <c r="J27" s="2">
        <v>2</v>
      </c>
      <c r="K27" s="2">
        <v>1.43333333333333</v>
      </c>
      <c r="L27" s="2">
        <v>4</v>
      </c>
      <c r="M27" s="2">
        <v>4</v>
      </c>
      <c r="N27" s="2">
        <v>4</v>
      </c>
      <c r="O27" s="2">
        <v>5</v>
      </c>
      <c r="P27" s="2">
        <v>4</v>
      </c>
      <c r="Q27" s="2">
        <v>5</v>
      </c>
      <c r="R27" s="2">
        <v>5</v>
      </c>
      <c r="S27" s="2">
        <v>5</v>
      </c>
      <c r="T27" s="2">
        <v>5</v>
      </c>
      <c r="U27" s="12">
        <f t="shared" si="0"/>
        <v>59.43333333333333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2">
        <f t="shared" si="1"/>
        <v>0</v>
      </c>
      <c r="AN27" s="13">
        <f>U27</f>
        <v>59.43333333333333</v>
      </c>
      <c r="AO27" s="14">
        <v>0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12">
        <f t="shared" si="3"/>
        <v>0</v>
      </c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12">
        <f t="shared" si="4"/>
        <v>0</v>
      </c>
      <c r="CB27" s="13">
        <f t="shared" si="17"/>
        <v>0</v>
      </c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12">
        <f t="shared" si="5"/>
        <v>0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12">
        <f t="shared" si="6"/>
        <v>0</v>
      </c>
      <c r="DJ27" s="13">
        <f t="shared" si="15"/>
        <v>0</v>
      </c>
      <c r="DK27" s="15">
        <f t="shared" si="8"/>
        <v>59.43333333333333</v>
      </c>
      <c r="DL27" s="15">
        <f t="shared" si="9"/>
        <v>59.43333333333333</v>
      </c>
      <c r="DM27" s="15">
        <f t="shared" si="10"/>
        <v>0</v>
      </c>
      <c r="DN27" s="34">
        <f t="shared" ref="DN27:DN28" si="18">DL27-DM27</f>
        <v>59.43333333333333</v>
      </c>
      <c r="DO27" s="17">
        <f t="shared" ref="DO27:DO28" si="19">STDEV(DL27,DM27)/AVERAGE(DL27,DM27)*100</f>
        <v>141.42135623730948</v>
      </c>
    </row>
    <row r="28" spans="1:119" ht="16.5" customHeight="1" x14ac:dyDescent="0.25">
      <c r="A28" s="2">
        <v>26</v>
      </c>
      <c r="B28" s="18" t="s">
        <v>74</v>
      </c>
      <c r="C28" s="11">
        <v>200</v>
      </c>
      <c r="D28" s="2">
        <v>1</v>
      </c>
      <c r="E28" s="2">
        <v>1</v>
      </c>
      <c r="F28" s="2">
        <v>1</v>
      </c>
      <c r="G28" s="2">
        <v>5</v>
      </c>
      <c r="H28" s="2">
        <v>4</v>
      </c>
      <c r="I28" s="2">
        <v>5</v>
      </c>
      <c r="J28" s="2">
        <v>2</v>
      </c>
      <c r="K28" s="2">
        <v>1.86</v>
      </c>
      <c r="L28" s="2">
        <v>4</v>
      </c>
      <c r="M28" s="2">
        <v>4</v>
      </c>
      <c r="N28" s="2">
        <v>3</v>
      </c>
      <c r="O28" s="2">
        <v>5</v>
      </c>
      <c r="P28" s="2">
        <v>4</v>
      </c>
      <c r="Q28" s="2">
        <v>5</v>
      </c>
      <c r="R28" s="2">
        <v>5</v>
      </c>
      <c r="S28" s="2">
        <v>5</v>
      </c>
      <c r="T28" s="2">
        <v>5</v>
      </c>
      <c r="U28" s="12">
        <f t="shared" si="0"/>
        <v>60.86</v>
      </c>
      <c r="V28" s="2">
        <v>1</v>
      </c>
      <c r="W28" s="2">
        <v>1</v>
      </c>
      <c r="X28" s="2">
        <v>1</v>
      </c>
      <c r="Y28" s="2">
        <v>5</v>
      </c>
      <c r="Z28" s="2">
        <v>2</v>
      </c>
      <c r="AA28" s="2">
        <v>4</v>
      </c>
      <c r="AB28" s="2">
        <v>5</v>
      </c>
      <c r="AC28" s="2">
        <v>4</v>
      </c>
      <c r="AD28" s="2">
        <v>2</v>
      </c>
      <c r="AE28" s="2">
        <v>5</v>
      </c>
      <c r="AF28" s="2">
        <v>5</v>
      </c>
      <c r="AG28" s="2">
        <v>4</v>
      </c>
      <c r="AH28" s="2">
        <v>4</v>
      </c>
      <c r="AI28" s="2">
        <v>2</v>
      </c>
      <c r="AJ28" s="2">
        <v>4</v>
      </c>
      <c r="AK28" s="2">
        <v>5</v>
      </c>
      <c r="AL28" s="2">
        <v>4</v>
      </c>
      <c r="AM28" s="12">
        <f t="shared" si="1"/>
        <v>58</v>
      </c>
      <c r="AN28" s="13">
        <f>AVERAGE(AM28,U28)</f>
        <v>59.43</v>
      </c>
      <c r="AO28" s="14">
        <v>0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12">
        <f t="shared" si="3"/>
        <v>0</v>
      </c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12">
        <f t="shared" si="4"/>
        <v>0</v>
      </c>
      <c r="CB28" s="13">
        <f t="shared" si="17"/>
        <v>0</v>
      </c>
      <c r="CC28" s="31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12">
        <f t="shared" si="5"/>
        <v>0</v>
      </c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12">
        <f t="shared" si="6"/>
        <v>0</v>
      </c>
      <c r="DJ28" s="13">
        <f t="shared" si="15"/>
        <v>0</v>
      </c>
      <c r="DK28" s="15">
        <f t="shared" si="8"/>
        <v>59.43</v>
      </c>
      <c r="DL28" s="15">
        <f t="shared" si="9"/>
        <v>60.86</v>
      </c>
      <c r="DM28" s="15">
        <f t="shared" si="10"/>
        <v>58</v>
      </c>
      <c r="DN28" s="15">
        <f t="shared" si="18"/>
        <v>2.8599999999999994</v>
      </c>
      <c r="DO28" s="17">
        <f t="shared" si="19"/>
        <v>3.4028695847106274</v>
      </c>
    </row>
    <row r="29" spans="1:119" ht="16.5" customHeight="1" x14ac:dyDescent="0.25">
      <c r="A29" s="2">
        <v>27</v>
      </c>
      <c r="B29" s="10" t="s">
        <v>76</v>
      </c>
      <c r="C29" s="16">
        <v>30</v>
      </c>
      <c r="D29" s="2">
        <v>1</v>
      </c>
      <c r="E29" s="2">
        <v>1</v>
      </c>
      <c r="F29" s="2">
        <v>1</v>
      </c>
      <c r="G29" s="2">
        <v>4</v>
      </c>
      <c r="H29" s="2">
        <v>3</v>
      </c>
      <c r="I29" s="2">
        <v>5</v>
      </c>
      <c r="J29" s="2">
        <v>2</v>
      </c>
      <c r="K29" s="2">
        <v>1.4</v>
      </c>
      <c r="L29" s="2">
        <v>5</v>
      </c>
      <c r="M29" s="2">
        <v>4</v>
      </c>
      <c r="N29" s="2">
        <v>3</v>
      </c>
      <c r="O29" s="2">
        <v>5</v>
      </c>
      <c r="P29" s="2">
        <v>4</v>
      </c>
      <c r="Q29" s="2">
        <v>5</v>
      </c>
      <c r="R29" s="2">
        <v>5</v>
      </c>
      <c r="S29" s="2">
        <v>5</v>
      </c>
      <c r="T29" s="2">
        <v>5</v>
      </c>
      <c r="U29" s="12">
        <f t="shared" si="0"/>
        <v>59.4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12">
        <f t="shared" si="1"/>
        <v>0</v>
      </c>
      <c r="AN29" s="13">
        <f>U29</f>
        <v>59.4</v>
      </c>
      <c r="AO29" s="14">
        <v>0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12">
        <f t="shared" si="3"/>
        <v>0</v>
      </c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12">
        <f t="shared" si="4"/>
        <v>0</v>
      </c>
      <c r="CB29" s="13">
        <f t="shared" si="17"/>
        <v>0</v>
      </c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12">
        <f t="shared" si="5"/>
        <v>0</v>
      </c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12">
        <f t="shared" si="6"/>
        <v>0</v>
      </c>
      <c r="DJ29" s="13">
        <f t="shared" si="15"/>
        <v>0</v>
      </c>
      <c r="DK29" s="15">
        <f t="shared" si="8"/>
        <v>59.4</v>
      </c>
      <c r="DL29" s="15">
        <f t="shared" si="9"/>
        <v>59.4</v>
      </c>
      <c r="DM29" s="15">
        <f t="shared" si="10"/>
        <v>0</v>
      </c>
      <c r="DN29" s="15">
        <f>DL29-DM29</f>
        <v>59.4</v>
      </c>
      <c r="DO29" s="17">
        <f>STDEV(DL29,DM29)/AVERAGE(DL29,DM29)*100</f>
        <v>141.42135623730948</v>
      </c>
    </row>
    <row r="30" spans="1:119" ht="16.5" customHeight="1" x14ac:dyDescent="0.25">
      <c r="A30" s="2">
        <v>28</v>
      </c>
      <c r="B30" s="10" t="s">
        <v>54</v>
      </c>
      <c r="C30" s="11">
        <v>80</v>
      </c>
      <c r="D30" s="2">
        <v>1</v>
      </c>
      <c r="E30" s="2">
        <v>1</v>
      </c>
      <c r="F30" s="2">
        <v>1</v>
      </c>
      <c r="G30" s="2">
        <v>3</v>
      </c>
      <c r="H30" s="2">
        <v>3</v>
      </c>
      <c r="I30" s="2">
        <v>2</v>
      </c>
      <c r="J30" s="2">
        <v>3</v>
      </c>
      <c r="K30" s="2">
        <v>4.5999999999999996</v>
      </c>
      <c r="L30" s="2">
        <v>3</v>
      </c>
      <c r="M30" s="2">
        <v>1</v>
      </c>
      <c r="N30" s="2">
        <v>4</v>
      </c>
      <c r="O30" s="2">
        <v>1</v>
      </c>
      <c r="P30" s="2">
        <v>1</v>
      </c>
      <c r="Q30" s="2">
        <v>2</v>
      </c>
      <c r="R30" s="2">
        <v>1</v>
      </c>
      <c r="S30" s="2">
        <v>5</v>
      </c>
      <c r="T30" s="2">
        <v>5</v>
      </c>
      <c r="U30" s="12">
        <f t="shared" si="0"/>
        <v>41.6</v>
      </c>
      <c r="V30" s="2">
        <v>1</v>
      </c>
      <c r="W30" s="2">
        <v>1</v>
      </c>
      <c r="X30" s="2">
        <v>1</v>
      </c>
      <c r="Y30" s="2">
        <v>4</v>
      </c>
      <c r="Z30" s="2">
        <v>2</v>
      </c>
      <c r="AA30" s="2">
        <v>2</v>
      </c>
      <c r="AB30" s="2">
        <v>4</v>
      </c>
      <c r="AC30" s="2">
        <v>4.5999999999999996</v>
      </c>
      <c r="AD30" s="2">
        <v>3</v>
      </c>
      <c r="AE30" s="2">
        <v>4</v>
      </c>
      <c r="AF30" s="2">
        <v>4</v>
      </c>
      <c r="AG30" s="2">
        <v>3</v>
      </c>
      <c r="AH30" s="2">
        <v>1</v>
      </c>
      <c r="AI30" s="2">
        <v>5</v>
      </c>
      <c r="AJ30" s="2">
        <v>4</v>
      </c>
      <c r="AK30" s="2">
        <v>5</v>
      </c>
      <c r="AL30" s="2">
        <v>5</v>
      </c>
      <c r="AM30" s="12">
        <f t="shared" si="1"/>
        <v>53.6</v>
      </c>
      <c r="AN30" s="13">
        <f>AVERAGE(AM30,U30)</f>
        <v>47.6</v>
      </c>
      <c r="AO30" s="14">
        <v>100</v>
      </c>
      <c r="AP30" s="2">
        <v>1</v>
      </c>
      <c r="AQ30" s="2">
        <v>1</v>
      </c>
      <c r="AR30" s="2">
        <v>1</v>
      </c>
      <c r="AS30" s="2">
        <v>5</v>
      </c>
      <c r="AT30" s="2">
        <v>4</v>
      </c>
      <c r="AU30" s="2">
        <v>5</v>
      </c>
      <c r="AV30" s="2">
        <v>5</v>
      </c>
      <c r="AW30" s="2">
        <v>3</v>
      </c>
      <c r="AX30" s="2">
        <v>3</v>
      </c>
      <c r="AY30" s="2">
        <v>5</v>
      </c>
      <c r="AZ30" s="2">
        <v>4</v>
      </c>
      <c r="BA30" s="2">
        <v>5</v>
      </c>
      <c r="BB30" s="2">
        <v>5</v>
      </c>
      <c r="BC30" s="2">
        <v>5</v>
      </c>
      <c r="BD30" s="2">
        <v>5</v>
      </c>
      <c r="BE30" s="2">
        <v>5</v>
      </c>
      <c r="BF30" s="2">
        <v>5</v>
      </c>
      <c r="BG30" s="2">
        <v>5</v>
      </c>
      <c r="BH30" s="12">
        <f t="shared" si="3"/>
        <v>72</v>
      </c>
      <c r="BI30" s="2">
        <v>1</v>
      </c>
      <c r="BJ30" s="2">
        <v>1</v>
      </c>
      <c r="BK30" s="2">
        <v>1</v>
      </c>
      <c r="BL30" s="2">
        <v>5</v>
      </c>
      <c r="BM30" s="2">
        <v>5</v>
      </c>
      <c r="BN30" s="2">
        <v>5</v>
      </c>
      <c r="BO30" s="2">
        <v>4</v>
      </c>
      <c r="BP30" s="2">
        <v>2</v>
      </c>
      <c r="BQ30" s="2">
        <v>3</v>
      </c>
      <c r="BR30" s="2">
        <v>5</v>
      </c>
      <c r="BS30" s="2">
        <v>4</v>
      </c>
      <c r="BT30" s="2">
        <v>4</v>
      </c>
      <c r="BU30" s="2">
        <v>3</v>
      </c>
      <c r="BV30" s="2">
        <v>5</v>
      </c>
      <c r="BW30" s="2">
        <v>4</v>
      </c>
      <c r="BX30" s="2">
        <v>5</v>
      </c>
      <c r="BY30" s="2">
        <v>5</v>
      </c>
      <c r="BZ30" s="2">
        <v>3</v>
      </c>
      <c r="CA30" s="12">
        <f t="shared" si="4"/>
        <v>65</v>
      </c>
      <c r="CB30" s="13">
        <f t="shared" si="17"/>
        <v>68.5</v>
      </c>
      <c r="CC30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12">
        <f t="shared" si="5"/>
        <v>0</v>
      </c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12">
        <f t="shared" si="6"/>
        <v>0</v>
      </c>
      <c r="DJ30" s="13">
        <f t="shared" si="15"/>
        <v>0</v>
      </c>
      <c r="DK30" s="15">
        <f t="shared" si="8"/>
        <v>59.211111111111109</v>
      </c>
      <c r="DL30" s="15">
        <f t="shared" si="9"/>
        <v>58.488888888888887</v>
      </c>
      <c r="DM30" s="15">
        <f t="shared" si="10"/>
        <v>59.93333333333333</v>
      </c>
      <c r="DN30" s="15">
        <f>DL30-DM30</f>
        <v>-1.4444444444444429</v>
      </c>
      <c r="DO30" s="17">
        <f>STDEV(DL30,DM30)/AVERAGE(DL30,DM30)*100</f>
        <v>1.7249743207778401</v>
      </c>
    </row>
    <row r="31" spans="1:119" x14ac:dyDescent="0.25">
      <c r="A31" s="2">
        <v>29</v>
      </c>
      <c r="B31" s="10" t="s">
        <v>106</v>
      </c>
      <c r="C31" s="1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2">
        <f>SUM(D31:T31)</f>
        <v>0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2">
        <f>SUM(V31:AL31)</f>
        <v>0</v>
      </c>
      <c r="AN31" s="13">
        <f>AVERAGE(AM31,U31)</f>
        <v>0</v>
      </c>
      <c r="AO31" s="14">
        <v>0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12">
        <f>SUM(AP31:BG31)</f>
        <v>0</v>
      </c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12">
        <f>SUM(SUM(BI31:BZ31))</f>
        <v>0</v>
      </c>
      <c r="CB31" s="13">
        <f>AVERAGE(CA31,BH31)</f>
        <v>0</v>
      </c>
      <c r="CC31" s="1">
        <v>75</v>
      </c>
      <c r="CD31" s="2">
        <v>1</v>
      </c>
      <c r="CE31" s="2">
        <v>1</v>
      </c>
      <c r="CF31" s="2">
        <v>1</v>
      </c>
      <c r="CG31" s="2">
        <v>4</v>
      </c>
      <c r="CH31" s="2">
        <v>4</v>
      </c>
      <c r="CI31" s="2">
        <v>3</v>
      </c>
      <c r="CJ31" s="2">
        <v>5</v>
      </c>
      <c r="CK31" s="2">
        <v>2</v>
      </c>
      <c r="CL31" s="2">
        <v>4</v>
      </c>
      <c r="CM31" s="2">
        <v>5</v>
      </c>
      <c r="CN31" s="2">
        <v>4</v>
      </c>
      <c r="CO31" s="2">
        <v>4</v>
      </c>
      <c r="CP31" s="2">
        <v>2</v>
      </c>
      <c r="CQ31" s="2">
        <v>5</v>
      </c>
      <c r="CR31" s="2">
        <v>4</v>
      </c>
      <c r="CS31" s="12">
        <f>SUM(CD31:CR31)*1.2</f>
        <v>58.8</v>
      </c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12">
        <f>SUM(CT31:DH31)</f>
        <v>0</v>
      </c>
      <c r="DJ31" s="13">
        <f>CS31</f>
        <v>58.8</v>
      </c>
      <c r="DK31" s="15">
        <f>(C31*AN31+AO31*CB31+CC31*DJ31)/(C31+AO31+CC31)</f>
        <v>58.8</v>
      </c>
      <c r="DL31" s="15">
        <f>(C31*U31+AO31*BH31+CC31*CS31)/(C31+AO31+CC31)</f>
        <v>58.8</v>
      </c>
      <c r="DM31" s="34">
        <f>(C31*AM31+AO31*CA31+CC31*DI31)/(C31+AO31+CC31)</f>
        <v>0</v>
      </c>
      <c r="DN31" s="15">
        <f>DL31-DM31</f>
        <v>58.8</v>
      </c>
      <c r="DO31" s="17">
        <f>STDEV(DL31,DM31)/AVERAGE(DL31,DM31)*100</f>
        <v>141.42135623730948</v>
      </c>
    </row>
    <row r="32" spans="1:119" ht="16.5" customHeight="1" x14ac:dyDescent="0.25">
      <c r="A32" s="2">
        <v>30</v>
      </c>
      <c r="B32" s="10" t="s">
        <v>77</v>
      </c>
      <c r="C32" s="16">
        <v>50</v>
      </c>
      <c r="D32" s="2">
        <v>1</v>
      </c>
      <c r="E32" s="2">
        <v>1</v>
      </c>
      <c r="F32" s="2">
        <v>1</v>
      </c>
      <c r="G32" s="2">
        <v>5</v>
      </c>
      <c r="H32" s="2">
        <v>2</v>
      </c>
      <c r="I32" s="2">
        <v>5</v>
      </c>
      <c r="J32" s="2">
        <v>2</v>
      </c>
      <c r="K32" s="2">
        <v>2.2400000000000002</v>
      </c>
      <c r="L32" s="2">
        <v>5</v>
      </c>
      <c r="M32" s="2">
        <v>4</v>
      </c>
      <c r="N32" s="2">
        <v>2</v>
      </c>
      <c r="O32" s="2">
        <v>5</v>
      </c>
      <c r="P32" s="2">
        <v>4</v>
      </c>
      <c r="Q32" s="2">
        <v>4</v>
      </c>
      <c r="R32" s="2">
        <v>4</v>
      </c>
      <c r="S32" s="2">
        <v>5</v>
      </c>
      <c r="T32" s="2">
        <v>5</v>
      </c>
      <c r="U32" s="12">
        <f t="shared" si="0"/>
        <v>57.24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2">
        <f t="shared" si="1"/>
        <v>0</v>
      </c>
      <c r="AN32" s="13">
        <f>U32</f>
        <v>57.24</v>
      </c>
      <c r="AO32" s="14">
        <v>50</v>
      </c>
      <c r="AP32" s="2">
        <v>1</v>
      </c>
      <c r="AQ32" s="2">
        <v>1</v>
      </c>
      <c r="AR32" s="2">
        <v>1</v>
      </c>
      <c r="AS32" s="2">
        <v>3</v>
      </c>
      <c r="AT32" s="2">
        <v>3</v>
      </c>
      <c r="AU32" s="2">
        <v>5</v>
      </c>
      <c r="AV32" s="2">
        <v>3</v>
      </c>
      <c r="AW32" s="2">
        <v>2</v>
      </c>
      <c r="AX32" s="2">
        <v>4</v>
      </c>
      <c r="AY32" s="2">
        <v>5</v>
      </c>
      <c r="AZ32" s="2">
        <v>4</v>
      </c>
      <c r="BA32" s="2">
        <v>5</v>
      </c>
      <c r="BB32" s="2">
        <v>2</v>
      </c>
      <c r="BC32" s="2">
        <v>1</v>
      </c>
      <c r="BD32" s="2">
        <v>5</v>
      </c>
      <c r="BE32" s="2">
        <v>5</v>
      </c>
      <c r="BF32" s="2">
        <v>5</v>
      </c>
      <c r="BG32" s="2">
        <v>5</v>
      </c>
      <c r="BH32" s="12">
        <f t="shared" si="3"/>
        <v>60</v>
      </c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12">
        <f t="shared" si="4"/>
        <v>0</v>
      </c>
      <c r="CB32" s="13">
        <f>BH32</f>
        <v>60</v>
      </c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12">
        <f t="shared" si="5"/>
        <v>0</v>
      </c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12">
        <f t="shared" si="6"/>
        <v>0</v>
      </c>
      <c r="DJ32" s="13">
        <f t="shared" si="15"/>
        <v>0</v>
      </c>
      <c r="DK32" s="15">
        <f t="shared" si="8"/>
        <v>58.62</v>
      </c>
      <c r="DL32" s="15">
        <f t="shared" si="9"/>
        <v>58.62</v>
      </c>
      <c r="DM32" s="15"/>
      <c r="DN32" s="15"/>
      <c r="DO32" s="17"/>
    </row>
    <row r="33" spans="1:119" ht="16.5" customHeight="1" x14ac:dyDescent="0.25">
      <c r="A33" s="2">
        <v>31</v>
      </c>
      <c r="B33" s="19" t="s">
        <v>73</v>
      </c>
      <c r="C33" s="11">
        <v>115</v>
      </c>
      <c r="D33" s="2">
        <v>1</v>
      </c>
      <c r="E33" s="2">
        <v>1</v>
      </c>
      <c r="F33" s="2">
        <v>1</v>
      </c>
      <c r="G33" s="2">
        <v>4</v>
      </c>
      <c r="H33" s="2">
        <v>5</v>
      </c>
      <c r="I33" s="2">
        <v>5</v>
      </c>
      <c r="J33" s="2">
        <v>2</v>
      </c>
      <c r="K33" s="2">
        <v>2.6736842105263201</v>
      </c>
      <c r="L33" s="2">
        <v>4</v>
      </c>
      <c r="M33" s="2">
        <v>4</v>
      </c>
      <c r="N33" s="2">
        <v>3</v>
      </c>
      <c r="O33" s="2">
        <v>5</v>
      </c>
      <c r="P33" s="2">
        <v>4</v>
      </c>
      <c r="Q33" s="2">
        <v>5</v>
      </c>
      <c r="R33" s="2">
        <v>4</v>
      </c>
      <c r="S33" s="2">
        <v>5</v>
      </c>
      <c r="T33" s="2">
        <v>5</v>
      </c>
      <c r="U33" s="12">
        <f>SUM(D33:T33)</f>
        <v>60.673684210526318</v>
      </c>
      <c r="V33" s="2">
        <v>1</v>
      </c>
      <c r="W33" s="2">
        <v>1</v>
      </c>
      <c r="X33" s="2">
        <v>1</v>
      </c>
      <c r="Y33" s="2">
        <v>5</v>
      </c>
      <c r="Z33" s="2">
        <v>3</v>
      </c>
      <c r="AA33" s="2">
        <v>5</v>
      </c>
      <c r="AB33" s="2">
        <v>5</v>
      </c>
      <c r="AC33" s="2">
        <v>4</v>
      </c>
      <c r="AD33" s="2">
        <v>4</v>
      </c>
      <c r="AE33" s="2">
        <v>5</v>
      </c>
      <c r="AF33" s="2">
        <v>5</v>
      </c>
      <c r="AG33" s="2">
        <v>4</v>
      </c>
      <c r="AH33" s="2">
        <v>4</v>
      </c>
      <c r="AI33" s="2">
        <v>5</v>
      </c>
      <c r="AJ33" s="2">
        <v>2</v>
      </c>
      <c r="AK33" s="2">
        <v>4</v>
      </c>
      <c r="AL33" s="2">
        <v>4</v>
      </c>
      <c r="AM33" s="12">
        <f>SUM(V33:AL33)</f>
        <v>62</v>
      </c>
      <c r="AN33" s="13">
        <f>AVERAGE(AM33,U33)</f>
        <v>61.336842105263159</v>
      </c>
      <c r="AO33" s="14">
        <v>84</v>
      </c>
      <c r="AP33" s="2">
        <v>1</v>
      </c>
      <c r="AQ33" s="2">
        <v>1</v>
      </c>
      <c r="AR33" s="2">
        <v>1</v>
      </c>
      <c r="AS33" s="2">
        <v>3</v>
      </c>
      <c r="AT33" s="2">
        <v>3</v>
      </c>
      <c r="AU33" s="2">
        <v>5</v>
      </c>
      <c r="AV33" s="2">
        <v>2</v>
      </c>
      <c r="AW33" s="2">
        <v>2</v>
      </c>
      <c r="AX33" s="2">
        <v>2</v>
      </c>
      <c r="AY33" s="2">
        <v>5</v>
      </c>
      <c r="AZ33" s="2">
        <v>3</v>
      </c>
      <c r="BA33" s="2">
        <v>4</v>
      </c>
      <c r="BB33" s="2">
        <v>4</v>
      </c>
      <c r="BC33" s="2">
        <v>3</v>
      </c>
      <c r="BD33" s="2">
        <v>5</v>
      </c>
      <c r="BE33" s="2">
        <v>5</v>
      </c>
      <c r="BF33" s="2">
        <v>5</v>
      </c>
      <c r="BG33" s="2">
        <v>5</v>
      </c>
      <c r="BH33" s="12">
        <f>SUM(AP33:BG33)</f>
        <v>59</v>
      </c>
      <c r="BI33" s="2">
        <v>1</v>
      </c>
      <c r="BJ33" s="2">
        <v>1</v>
      </c>
      <c r="BK33" s="2">
        <v>1</v>
      </c>
      <c r="BL33" s="2">
        <v>5</v>
      </c>
      <c r="BM33" s="2">
        <v>2</v>
      </c>
      <c r="BN33" s="2">
        <v>2</v>
      </c>
      <c r="BO33" s="2">
        <v>2</v>
      </c>
      <c r="BP33" s="2">
        <v>2</v>
      </c>
      <c r="BQ33" s="2">
        <v>2</v>
      </c>
      <c r="BR33" s="2">
        <v>5</v>
      </c>
      <c r="BS33" s="2">
        <v>4</v>
      </c>
      <c r="BT33" s="2">
        <v>5</v>
      </c>
      <c r="BU33" s="2">
        <v>5</v>
      </c>
      <c r="BV33" s="2">
        <v>2</v>
      </c>
      <c r="BW33" s="2">
        <v>3</v>
      </c>
      <c r="BX33" s="2">
        <v>3</v>
      </c>
      <c r="BY33" s="2">
        <v>5</v>
      </c>
      <c r="BZ33" s="2">
        <v>3</v>
      </c>
      <c r="CA33" s="12">
        <f>SUM(SUM(BI33:BZ33))</f>
        <v>53</v>
      </c>
      <c r="CB33" s="13">
        <f>AVERAGE(CA33,BH33)</f>
        <v>56</v>
      </c>
      <c r="CC33">
        <v>31</v>
      </c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12">
        <f>SUM(CD33:CR33)</f>
        <v>0</v>
      </c>
      <c r="CT33" s="2">
        <v>1</v>
      </c>
      <c r="CU33" s="2">
        <v>1</v>
      </c>
      <c r="CV33" s="2">
        <v>1</v>
      </c>
      <c r="CW33" s="2">
        <v>5</v>
      </c>
      <c r="CX33" s="2">
        <v>3</v>
      </c>
      <c r="CY33" s="2">
        <v>4</v>
      </c>
      <c r="CZ33" s="2">
        <v>3</v>
      </c>
      <c r="DA33" s="2">
        <v>2</v>
      </c>
      <c r="DB33" s="2">
        <v>5</v>
      </c>
      <c r="DC33" s="2">
        <v>5</v>
      </c>
      <c r="DD33" s="2">
        <v>3</v>
      </c>
      <c r="DE33" s="2">
        <v>4</v>
      </c>
      <c r="DF33" s="2">
        <v>2</v>
      </c>
      <c r="DG33" s="2">
        <v>4</v>
      </c>
      <c r="DH33" s="2">
        <v>3</v>
      </c>
      <c r="DI33" s="12">
        <f>SUM(CT33:DH33)*1.2</f>
        <v>55.199999999999996</v>
      </c>
      <c r="DJ33" s="13">
        <f>DI33</f>
        <v>55.199999999999996</v>
      </c>
      <c r="DK33" s="15">
        <f>(C33*AN33+AO33*CB33+CC33*DJ33)/(C33+AO33+CC33)</f>
        <v>58.560594965675058</v>
      </c>
      <c r="DL33" s="15">
        <f>(C33*U33+AO33*BH33+CC33*CS33)/(C33+AO33+CC33)</f>
        <v>51.884668192219678</v>
      </c>
      <c r="DM33" s="15">
        <f>(C33*AM33+AO33*CA33+CC33*DI33)/(C33+AO33+CC33)</f>
        <v>57.796521739130441</v>
      </c>
      <c r="DN33" s="15">
        <f>DL33-DM33</f>
        <v>-5.9118535469107627</v>
      </c>
      <c r="DO33" s="17">
        <f>STDEV(DL33,DM33)/AVERAGE(DL33,DM33)*100</f>
        <v>7.6226593366078861</v>
      </c>
    </row>
    <row r="34" spans="1:119" ht="16.5" customHeight="1" x14ac:dyDescent="0.25">
      <c r="A34" s="2">
        <v>32</v>
      </c>
      <c r="B34" s="10" t="s">
        <v>64</v>
      </c>
      <c r="C34" s="11">
        <v>113</v>
      </c>
      <c r="D34" s="2">
        <v>1</v>
      </c>
      <c r="E34" s="2">
        <v>1</v>
      </c>
      <c r="F34" s="2">
        <v>1</v>
      </c>
      <c r="G34" s="2">
        <v>4</v>
      </c>
      <c r="H34" s="2">
        <v>2</v>
      </c>
      <c r="I34" s="2">
        <v>5</v>
      </c>
      <c r="J34" s="2">
        <v>3</v>
      </c>
      <c r="K34" s="2">
        <v>2.0246913580246901</v>
      </c>
      <c r="L34" s="2">
        <v>5</v>
      </c>
      <c r="M34" s="2">
        <v>4</v>
      </c>
      <c r="N34" s="2">
        <v>3</v>
      </c>
      <c r="O34" s="2">
        <v>5</v>
      </c>
      <c r="P34" s="2">
        <v>4</v>
      </c>
      <c r="Q34" s="2">
        <v>3</v>
      </c>
      <c r="R34" s="2">
        <v>3</v>
      </c>
      <c r="S34" s="2">
        <v>5</v>
      </c>
      <c r="T34" s="2">
        <v>5</v>
      </c>
      <c r="U34" s="12">
        <f t="shared" si="0"/>
        <v>56.02469135802469</v>
      </c>
      <c r="V34" s="2">
        <v>1</v>
      </c>
      <c r="W34" s="2">
        <v>1</v>
      </c>
      <c r="X34" s="2">
        <v>1</v>
      </c>
      <c r="Y34" s="2">
        <v>5</v>
      </c>
      <c r="Z34" s="2">
        <v>2</v>
      </c>
      <c r="AA34" s="2">
        <v>5</v>
      </c>
      <c r="AB34" s="2">
        <v>5</v>
      </c>
      <c r="AC34" s="2">
        <v>4</v>
      </c>
      <c r="AD34" s="2">
        <v>3</v>
      </c>
      <c r="AE34" s="2">
        <v>5</v>
      </c>
      <c r="AF34" s="2">
        <v>5</v>
      </c>
      <c r="AG34" s="2">
        <v>4</v>
      </c>
      <c r="AH34" s="2">
        <v>4</v>
      </c>
      <c r="AI34" s="2">
        <v>3</v>
      </c>
      <c r="AJ34" s="2">
        <v>4</v>
      </c>
      <c r="AK34" s="2">
        <v>4</v>
      </c>
      <c r="AL34" s="2">
        <v>5</v>
      </c>
      <c r="AM34" s="12">
        <f t="shared" si="1"/>
        <v>61</v>
      </c>
      <c r="AN34" s="13">
        <f>AVERAGE(AM34,U34)</f>
        <v>58.512345679012341</v>
      </c>
      <c r="AO34" s="14">
        <v>0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12">
        <f t="shared" si="3"/>
        <v>0</v>
      </c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12">
        <f t="shared" si="4"/>
        <v>0</v>
      </c>
      <c r="CB34" s="13">
        <f>AVERAGE(CA34,BH34)</f>
        <v>0</v>
      </c>
      <c r="CC34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12">
        <f t="shared" si="5"/>
        <v>0</v>
      </c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12">
        <f t="shared" si="6"/>
        <v>0</v>
      </c>
      <c r="DJ34" s="13">
        <f t="shared" si="15"/>
        <v>0</v>
      </c>
      <c r="DK34" s="15">
        <f t="shared" si="8"/>
        <v>58.512345679012341</v>
      </c>
      <c r="DL34" s="15">
        <f t="shared" si="9"/>
        <v>56.02469135802469</v>
      </c>
      <c r="DM34" s="15">
        <f t="shared" si="10"/>
        <v>61</v>
      </c>
      <c r="DN34" s="15">
        <f t="shared" ref="DN34:DN39" si="20">DL34-DM34</f>
        <v>-4.9753086419753103</v>
      </c>
      <c r="DO34" s="17">
        <f t="shared" ref="DO34:DO39" si="21">STDEV(DL34,DM34)/AVERAGE(DL34,DM34)*100</f>
        <v>6.0125336600523003</v>
      </c>
    </row>
    <row r="35" spans="1:119" ht="16.5" customHeight="1" x14ac:dyDescent="0.25">
      <c r="A35" s="2">
        <v>33</v>
      </c>
      <c r="B35" s="10" t="s">
        <v>109</v>
      </c>
      <c r="C35" s="11">
        <v>30</v>
      </c>
      <c r="D35" s="2">
        <v>1</v>
      </c>
      <c r="E35" s="2">
        <v>1</v>
      </c>
      <c r="F35" s="2">
        <v>1</v>
      </c>
      <c r="G35" s="2">
        <v>5</v>
      </c>
      <c r="H35" s="2">
        <v>4</v>
      </c>
      <c r="I35" s="2">
        <v>4</v>
      </c>
      <c r="J35" s="2">
        <v>2</v>
      </c>
      <c r="K35" s="2">
        <v>1.5</v>
      </c>
      <c r="L35" s="2">
        <v>5</v>
      </c>
      <c r="M35" s="2">
        <v>3</v>
      </c>
      <c r="N35" s="2">
        <v>5</v>
      </c>
      <c r="O35" s="2">
        <v>5</v>
      </c>
      <c r="P35" s="2">
        <v>3</v>
      </c>
      <c r="Q35" s="2">
        <v>5</v>
      </c>
      <c r="R35" s="2">
        <v>5</v>
      </c>
      <c r="S35" s="2">
        <v>5</v>
      </c>
      <c r="T35" s="2">
        <v>3</v>
      </c>
      <c r="U35" s="12">
        <f t="shared" si="0"/>
        <v>58.5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2">
        <f t="shared" si="1"/>
        <v>0</v>
      </c>
      <c r="AN35" s="13">
        <f>U35</f>
        <v>58.5</v>
      </c>
      <c r="AO35" s="14">
        <v>0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12">
        <f t="shared" si="3"/>
        <v>0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12">
        <f t="shared" si="4"/>
        <v>0</v>
      </c>
      <c r="CB35" s="13">
        <f>AVERAGE(CA35,BH35)</f>
        <v>0</v>
      </c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12">
        <f t="shared" si="5"/>
        <v>0</v>
      </c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12">
        <f t="shared" si="6"/>
        <v>0</v>
      </c>
      <c r="DJ35" s="13">
        <f t="shared" si="15"/>
        <v>0</v>
      </c>
      <c r="DK35" s="15">
        <f t="shared" si="8"/>
        <v>58.5</v>
      </c>
      <c r="DL35" s="15">
        <f t="shared" si="9"/>
        <v>58.5</v>
      </c>
      <c r="DM35" s="15">
        <f t="shared" si="10"/>
        <v>0</v>
      </c>
      <c r="DN35" s="15">
        <f t="shared" si="20"/>
        <v>58.5</v>
      </c>
      <c r="DO35" s="17">
        <f t="shared" si="21"/>
        <v>141.42135623730951</v>
      </c>
    </row>
    <row r="36" spans="1:119" ht="16.5" customHeight="1" x14ac:dyDescent="0.25">
      <c r="A36" s="2">
        <v>34</v>
      </c>
      <c r="B36" s="18" t="s">
        <v>60</v>
      </c>
      <c r="C36" s="11">
        <v>30</v>
      </c>
      <c r="D36" s="2">
        <v>1</v>
      </c>
      <c r="E36" s="2">
        <v>1</v>
      </c>
      <c r="F36" s="2">
        <v>1</v>
      </c>
      <c r="G36" s="2">
        <v>3</v>
      </c>
      <c r="H36" s="2">
        <v>3</v>
      </c>
      <c r="I36" s="2">
        <v>5</v>
      </c>
      <c r="J36" s="2">
        <v>2</v>
      </c>
      <c r="K36" s="2">
        <v>1.3333333333333299</v>
      </c>
      <c r="L36" s="2">
        <v>5</v>
      </c>
      <c r="M36" s="2">
        <v>4</v>
      </c>
      <c r="N36" s="2">
        <v>2</v>
      </c>
      <c r="O36" s="2">
        <v>5</v>
      </c>
      <c r="P36" s="2">
        <v>5</v>
      </c>
      <c r="Q36" s="2">
        <v>5</v>
      </c>
      <c r="R36" s="2">
        <v>5</v>
      </c>
      <c r="S36" s="2">
        <v>5</v>
      </c>
      <c r="T36" s="2">
        <v>5</v>
      </c>
      <c r="U36" s="12">
        <f t="shared" si="0"/>
        <v>58.333333333333329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2">
        <f t="shared" si="1"/>
        <v>0</v>
      </c>
      <c r="AN36" s="13">
        <f>U36</f>
        <v>58.333333333333329</v>
      </c>
      <c r="AO36" s="14">
        <v>0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12">
        <f t="shared" si="3"/>
        <v>0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12">
        <f t="shared" si="4"/>
        <v>0</v>
      </c>
      <c r="CB36" s="13">
        <f>AVERAGE(CA36,BH36)</f>
        <v>0</v>
      </c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12">
        <f t="shared" si="5"/>
        <v>0</v>
      </c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12">
        <f t="shared" si="6"/>
        <v>0</v>
      </c>
      <c r="DJ36" s="13">
        <f t="shared" si="15"/>
        <v>0</v>
      </c>
      <c r="DK36" s="15">
        <f t="shared" si="8"/>
        <v>58.333333333333329</v>
      </c>
      <c r="DL36" s="15">
        <f t="shared" si="9"/>
        <v>58.333333333333329</v>
      </c>
      <c r="DM36" s="15">
        <f t="shared" si="10"/>
        <v>0</v>
      </c>
      <c r="DN36" s="15">
        <f t="shared" si="20"/>
        <v>58.333333333333329</v>
      </c>
      <c r="DO36" s="17">
        <f t="shared" si="21"/>
        <v>141.42135623730948</v>
      </c>
    </row>
    <row r="37" spans="1:119" ht="16.5" customHeight="1" x14ac:dyDescent="0.25">
      <c r="A37" s="2">
        <v>35</v>
      </c>
      <c r="B37" s="10" t="s">
        <v>62</v>
      </c>
      <c r="C37" s="16">
        <v>118</v>
      </c>
      <c r="D37" s="2">
        <v>1</v>
      </c>
      <c r="E37" s="2">
        <v>1</v>
      </c>
      <c r="F37" s="2">
        <v>1</v>
      </c>
      <c r="G37" s="2">
        <v>5</v>
      </c>
      <c r="H37" s="2">
        <v>3</v>
      </c>
      <c r="I37" s="2">
        <v>5</v>
      </c>
      <c r="J37" s="2">
        <v>2</v>
      </c>
      <c r="K37" s="2">
        <v>1.74390243902439</v>
      </c>
      <c r="L37" s="2">
        <v>5</v>
      </c>
      <c r="M37" s="2">
        <v>4</v>
      </c>
      <c r="N37" s="2">
        <v>2</v>
      </c>
      <c r="O37" s="2">
        <v>1</v>
      </c>
      <c r="P37" s="2">
        <v>5</v>
      </c>
      <c r="Q37" s="2">
        <v>5</v>
      </c>
      <c r="R37" s="2">
        <v>5</v>
      </c>
      <c r="S37" s="2">
        <v>5</v>
      </c>
      <c r="T37" s="2">
        <v>5</v>
      </c>
      <c r="U37" s="12">
        <f t="shared" si="0"/>
        <v>56.743902439024389</v>
      </c>
      <c r="V37" s="2">
        <v>1</v>
      </c>
      <c r="W37" s="2">
        <v>1</v>
      </c>
      <c r="X37" s="2">
        <v>1</v>
      </c>
      <c r="Y37" s="2">
        <v>5</v>
      </c>
      <c r="Z37" s="2">
        <v>2</v>
      </c>
      <c r="AA37" s="2">
        <v>4</v>
      </c>
      <c r="AB37" s="2">
        <v>5</v>
      </c>
      <c r="AC37" s="2">
        <v>4</v>
      </c>
      <c r="AD37" s="2">
        <v>3</v>
      </c>
      <c r="AE37" s="2">
        <v>5</v>
      </c>
      <c r="AF37" s="2">
        <v>5</v>
      </c>
      <c r="AG37" s="2">
        <v>3</v>
      </c>
      <c r="AH37" s="2">
        <v>3</v>
      </c>
      <c r="AI37" s="2">
        <v>2</v>
      </c>
      <c r="AJ37" s="2">
        <v>2</v>
      </c>
      <c r="AK37" s="2">
        <v>4</v>
      </c>
      <c r="AL37" s="2">
        <v>2</v>
      </c>
      <c r="AM37" s="12">
        <f t="shared" si="1"/>
        <v>52</v>
      </c>
      <c r="AN37" s="13">
        <f>AVERAGE(AM37,U37)</f>
        <v>54.371951219512198</v>
      </c>
      <c r="AO37" s="14">
        <v>252</v>
      </c>
      <c r="AP37" s="2">
        <v>1</v>
      </c>
      <c r="AQ37" s="2">
        <v>1</v>
      </c>
      <c r="AR37" s="2">
        <v>1</v>
      </c>
      <c r="AS37" s="2">
        <v>4</v>
      </c>
      <c r="AT37" s="2">
        <v>4</v>
      </c>
      <c r="AU37" s="2">
        <v>5</v>
      </c>
      <c r="AV37" s="2">
        <v>4</v>
      </c>
      <c r="AW37" s="2">
        <v>2</v>
      </c>
      <c r="AX37" s="2">
        <v>1</v>
      </c>
      <c r="AY37" s="2">
        <v>5</v>
      </c>
      <c r="AZ37" s="2">
        <v>4</v>
      </c>
      <c r="BA37" s="2">
        <v>5</v>
      </c>
      <c r="BB37" s="2">
        <v>1</v>
      </c>
      <c r="BC37" s="2">
        <v>1</v>
      </c>
      <c r="BD37" s="2">
        <v>5</v>
      </c>
      <c r="BE37" s="2">
        <v>5</v>
      </c>
      <c r="BF37" s="2">
        <v>5</v>
      </c>
      <c r="BG37" s="2">
        <v>5</v>
      </c>
      <c r="BH37" s="12">
        <f t="shared" si="3"/>
        <v>59</v>
      </c>
      <c r="BI37" s="2">
        <v>1</v>
      </c>
      <c r="BJ37" s="2">
        <v>1</v>
      </c>
      <c r="BK37" s="2">
        <v>1</v>
      </c>
      <c r="BL37" s="2">
        <v>5</v>
      </c>
      <c r="BM37" s="2">
        <v>4</v>
      </c>
      <c r="BN37" s="2">
        <v>4</v>
      </c>
      <c r="BO37" s="2">
        <v>2</v>
      </c>
      <c r="BP37" s="2">
        <v>2</v>
      </c>
      <c r="BQ37" s="2">
        <v>3</v>
      </c>
      <c r="BR37" s="2">
        <v>5</v>
      </c>
      <c r="BS37" s="2">
        <v>3</v>
      </c>
      <c r="BT37" s="2">
        <v>5</v>
      </c>
      <c r="BU37" s="2">
        <v>5</v>
      </c>
      <c r="BV37" s="2">
        <v>4</v>
      </c>
      <c r="BW37" s="2">
        <v>5</v>
      </c>
      <c r="BX37" s="2">
        <v>4</v>
      </c>
      <c r="BY37" s="2">
        <v>5</v>
      </c>
      <c r="BZ37" s="2">
        <v>2</v>
      </c>
      <c r="CA37" s="12">
        <f t="shared" si="4"/>
        <v>61</v>
      </c>
      <c r="CB37" s="13">
        <f>AVERAGE(CA37,BH37)</f>
        <v>60</v>
      </c>
      <c r="CC37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12">
        <f t="shared" si="5"/>
        <v>0</v>
      </c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12">
        <f t="shared" si="6"/>
        <v>0</v>
      </c>
      <c r="DJ37" s="13">
        <f t="shared" si="15"/>
        <v>0</v>
      </c>
      <c r="DK37" s="15">
        <f t="shared" si="8"/>
        <v>58.205108767303891</v>
      </c>
      <c r="DL37" s="15">
        <f t="shared" si="9"/>
        <v>58.280487804878049</v>
      </c>
      <c r="DM37" s="15">
        <f t="shared" si="10"/>
        <v>58.129729729729732</v>
      </c>
      <c r="DN37" s="15">
        <f t="shared" si="20"/>
        <v>0.15075807514831752</v>
      </c>
      <c r="DO37" s="17">
        <f t="shared" si="21"/>
        <v>0.18314897010533382</v>
      </c>
    </row>
    <row r="38" spans="1:119" ht="16.5" customHeight="1" x14ac:dyDescent="0.25">
      <c r="A38" s="2">
        <v>36</v>
      </c>
      <c r="B38" s="19" t="s">
        <v>79</v>
      </c>
      <c r="C38" s="11">
        <v>90</v>
      </c>
      <c r="D38" s="2">
        <v>1</v>
      </c>
      <c r="E38" s="2">
        <v>1</v>
      </c>
      <c r="F38" s="2">
        <v>1</v>
      </c>
      <c r="G38" s="2">
        <v>4</v>
      </c>
      <c r="H38" s="2">
        <v>3</v>
      </c>
      <c r="I38" s="2">
        <v>5</v>
      </c>
      <c r="J38" s="2">
        <v>2</v>
      </c>
      <c r="K38" s="2">
        <v>2</v>
      </c>
      <c r="L38" s="2">
        <v>4</v>
      </c>
      <c r="M38" s="2">
        <v>4</v>
      </c>
      <c r="N38" s="2">
        <v>2</v>
      </c>
      <c r="O38" s="2">
        <v>5</v>
      </c>
      <c r="P38" s="2">
        <v>4</v>
      </c>
      <c r="Q38" s="2">
        <v>5</v>
      </c>
      <c r="R38" s="2">
        <v>3</v>
      </c>
      <c r="S38" s="2">
        <v>5</v>
      </c>
      <c r="T38" s="2">
        <v>5</v>
      </c>
      <c r="U38" s="12">
        <f t="shared" si="0"/>
        <v>56</v>
      </c>
      <c r="V38" s="2">
        <v>1</v>
      </c>
      <c r="W38" s="2">
        <v>1</v>
      </c>
      <c r="X38" s="2">
        <v>1</v>
      </c>
      <c r="Y38" s="2">
        <v>5</v>
      </c>
      <c r="Z38" s="2">
        <v>3</v>
      </c>
      <c r="AA38" s="2">
        <v>5</v>
      </c>
      <c r="AB38" s="2">
        <v>5</v>
      </c>
      <c r="AC38" s="2">
        <v>4</v>
      </c>
      <c r="AD38" s="2">
        <v>4</v>
      </c>
      <c r="AE38" s="2">
        <v>5</v>
      </c>
      <c r="AF38" s="2">
        <v>5</v>
      </c>
      <c r="AG38" s="2">
        <v>5</v>
      </c>
      <c r="AH38" s="2">
        <v>5</v>
      </c>
      <c r="AI38" s="2">
        <v>3</v>
      </c>
      <c r="AJ38" s="2">
        <v>4</v>
      </c>
      <c r="AK38" s="2">
        <v>3</v>
      </c>
      <c r="AL38" s="2">
        <v>3</v>
      </c>
      <c r="AM38" s="12">
        <f t="shared" si="1"/>
        <v>62</v>
      </c>
      <c r="AN38" s="13">
        <f>AVERAGE(AM38,U38)</f>
        <v>59</v>
      </c>
      <c r="AO38" s="14">
        <v>78</v>
      </c>
      <c r="AP38" s="2">
        <v>1</v>
      </c>
      <c r="AQ38" s="2">
        <v>1</v>
      </c>
      <c r="AR38" s="2">
        <v>1</v>
      </c>
      <c r="AS38" s="2">
        <v>3</v>
      </c>
      <c r="AT38" s="2">
        <v>3</v>
      </c>
      <c r="AU38" s="2">
        <v>2</v>
      </c>
      <c r="AV38" s="2">
        <v>3</v>
      </c>
      <c r="AW38" s="2">
        <v>1</v>
      </c>
      <c r="AX38" s="2">
        <v>4</v>
      </c>
      <c r="AY38" s="2">
        <v>5</v>
      </c>
      <c r="AZ38" s="2">
        <v>4</v>
      </c>
      <c r="BA38" s="2">
        <v>5</v>
      </c>
      <c r="BB38" s="2">
        <v>4</v>
      </c>
      <c r="BC38" s="2">
        <v>3</v>
      </c>
      <c r="BD38" s="2">
        <v>5</v>
      </c>
      <c r="BE38" s="2">
        <v>4</v>
      </c>
      <c r="BF38" s="2">
        <v>4</v>
      </c>
      <c r="BG38" s="2">
        <v>4</v>
      </c>
      <c r="BH38" s="12">
        <f t="shared" si="3"/>
        <v>57</v>
      </c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12">
        <f t="shared" si="4"/>
        <v>0</v>
      </c>
      <c r="CB38" s="13">
        <f>BH38</f>
        <v>57</v>
      </c>
      <c r="CC38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12">
        <f t="shared" si="5"/>
        <v>0</v>
      </c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12">
        <f t="shared" si="6"/>
        <v>0</v>
      </c>
      <c r="DJ38" s="13">
        <f t="shared" si="15"/>
        <v>0</v>
      </c>
      <c r="DK38" s="15">
        <f t="shared" si="8"/>
        <v>58.071428571428569</v>
      </c>
      <c r="DL38" s="15">
        <f t="shared" si="9"/>
        <v>56.464285714285715</v>
      </c>
      <c r="DM38" s="15">
        <f t="shared" si="10"/>
        <v>33.214285714285715</v>
      </c>
      <c r="DN38" s="15">
        <f t="shared" si="20"/>
        <v>23.25</v>
      </c>
      <c r="DO38" s="17">
        <f t="shared" si="21"/>
        <v>36.66479606152469</v>
      </c>
    </row>
    <row r="39" spans="1:119" ht="16.5" customHeight="1" x14ac:dyDescent="0.25">
      <c r="A39" s="2">
        <v>37</v>
      </c>
      <c r="B39" s="10" t="s">
        <v>63</v>
      </c>
      <c r="C39" s="16">
        <v>30</v>
      </c>
      <c r="D39" s="2">
        <v>1</v>
      </c>
      <c r="E39" s="2">
        <v>1</v>
      </c>
      <c r="F39" s="2">
        <v>1</v>
      </c>
      <c r="G39" s="2">
        <v>5</v>
      </c>
      <c r="H39" s="2">
        <v>4</v>
      </c>
      <c r="I39" s="2">
        <v>4</v>
      </c>
      <c r="J39" s="2">
        <v>2</v>
      </c>
      <c r="K39" s="2">
        <v>2.0333333333333301</v>
      </c>
      <c r="L39" s="2">
        <v>5</v>
      </c>
      <c r="M39" s="2">
        <v>5</v>
      </c>
      <c r="N39" s="2">
        <v>4</v>
      </c>
      <c r="O39" s="2">
        <v>5</v>
      </c>
      <c r="P39" s="2">
        <v>4</v>
      </c>
      <c r="Q39" s="2">
        <v>2</v>
      </c>
      <c r="R39" s="2">
        <v>2</v>
      </c>
      <c r="S39" s="2">
        <v>5</v>
      </c>
      <c r="T39" s="2">
        <v>5</v>
      </c>
      <c r="U39" s="12">
        <f t="shared" ref="U39:U72" si="22">SUM(D39:T39)</f>
        <v>57.033333333333331</v>
      </c>
      <c r="V39" s="2">
        <v>1</v>
      </c>
      <c r="W39" s="2">
        <v>1</v>
      </c>
      <c r="X39" s="2">
        <v>1</v>
      </c>
      <c r="Y39" s="2">
        <v>4</v>
      </c>
      <c r="Z39" s="2">
        <v>1</v>
      </c>
      <c r="AA39" s="2">
        <v>4</v>
      </c>
      <c r="AB39" s="2">
        <v>2</v>
      </c>
      <c r="AC39" s="2">
        <v>2.0333333333333301</v>
      </c>
      <c r="AD39" s="2">
        <v>5</v>
      </c>
      <c r="AE39" s="2">
        <v>5</v>
      </c>
      <c r="AF39" s="2">
        <v>4</v>
      </c>
      <c r="AG39" s="2">
        <v>5</v>
      </c>
      <c r="AH39" s="2">
        <v>4</v>
      </c>
      <c r="AI39" s="2">
        <v>5</v>
      </c>
      <c r="AJ39" s="2">
        <v>5</v>
      </c>
      <c r="AK39" s="2">
        <v>5</v>
      </c>
      <c r="AL39" s="2">
        <v>5</v>
      </c>
      <c r="AM39" s="12">
        <f t="shared" ref="AM39:AM72" si="23">SUM(V39:AL39)</f>
        <v>59.033333333333331</v>
      </c>
      <c r="AN39" s="13">
        <f>AVERAGE(AM39,U39)</f>
        <v>58.033333333333331</v>
      </c>
      <c r="AO39" s="14">
        <v>0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12">
        <f t="shared" ref="BH39:BH72" si="24">SUM(AP39:BG39)</f>
        <v>0</v>
      </c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12">
        <f t="shared" ref="CA39:CA72" si="25">SUM(SUM(BI39:BZ39))</f>
        <v>0</v>
      </c>
      <c r="CB39" s="13">
        <f>AVERAGE(CA39,BH39)</f>
        <v>0</v>
      </c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12">
        <f t="shared" ref="CS39:CS72" si="26">SUM(CD39:CR39)</f>
        <v>0</v>
      </c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12">
        <f>SUM(CT39:DH39)</f>
        <v>0</v>
      </c>
      <c r="DJ39" s="13">
        <f t="shared" si="15"/>
        <v>0</v>
      </c>
      <c r="DK39" s="15">
        <f t="shared" ref="DK39:DK72" si="27">(C39*AN39+AO39*CB39+CC39*DJ39)/(C39+AO39+CC39)</f>
        <v>58.033333333333331</v>
      </c>
      <c r="DL39" s="15">
        <f t="shared" ref="DL39:DL72" si="28">(C39*U39+AO39*BH39+CC39*CS39)/(C39+AO39+CC39)</f>
        <v>57.033333333333331</v>
      </c>
      <c r="DM39" s="15">
        <f t="shared" ref="DM39:DM72" si="29">(C39*AM39+AO39*CA39+CC39*DI39)/(C39+AO39+CC39)</f>
        <v>59.033333333333331</v>
      </c>
      <c r="DN39" s="15">
        <f t="shared" si="20"/>
        <v>-2</v>
      </c>
      <c r="DO39" s="17">
        <f t="shared" si="21"/>
        <v>2.4368987289599571</v>
      </c>
    </row>
    <row r="40" spans="1:119" ht="16.5" customHeight="1" x14ac:dyDescent="0.25">
      <c r="A40" s="2">
        <v>38</v>
      </c>
      <c r="B40" s="10" t="s">
        <v>86</v>
      </c>
      <c r="C40" s="11">
        <v>71</v>
      </c>
      <c r="D40" s="2">
        <v>1</v>
      </c>
      <c r="E40" s="2">
        <v>1</v>
      </c>
      <c r="F40" s="2">
        <v>1</v>
      </c>
      <c r="G40" s="2">
        <v>5</v>
      </c>
      <c r="H40" s="2">
        <v>3</v>
      </c>
      <c r="I40" s="2">
        <v>2</v>
      </c>
      <c r="J40" s="2">
        <v>3</v>
      </c>
      <c r="K40" s="2">
        <v>2.0281690140845101</v>
      </c>
      <c r="L40" s="2">
        <v>5</v>
      </c>
      <c r="M40" s="2">
        <v>4</v>
      </c>
      <c r="N40" s="2">
        <v>4</v>
      </c>
      <c r="O40" s="2">
        <v>4</v>
      </c>
      <c r="P40" s="2">
        <v>4</v>
      </c>
      <c r="Q40" s="2">
        <v>5</v>
      </c>
      <c r="R40" s="2">
        <v>4</v>
      </c>
      <c r="S40" s="2">
        <v>5</v>
      </c>
      <c r="T40" s="2">
        <v>5</v>
      </c>
      <c r="U40" s="12">
        <f t="shared" si="22"/>
        <v>58.028169014084511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2">
        <f t="shared" si="23"/>
        <v>0</v>
      </c>
      <c r="AN40" s="13">
        <f>U40</f>
        <v>58.028169014084511</v>
      </c>
      <c r="AO40" s="14">
        <v>156</v>
      </c>
      <c r="AP40" s="2">
        <v>1</v>
      </c>
      <c r="AQ40" s="2">
        <v>1</v>
      </c>
      <c r="AR40" s="2">
        <v>1</v>
      </c>
      <c r="AS40" s="2">
        <v>3</v>
      </c>
      <c r="AT40" s="2">
        <v>3</v>
      </c>
      <c r="AU40" s="2">
        <v>5</v>
      </c>
      <c r="AV40" s="2">
        <v>3</v>
      </c>
      <c r="AW40" s="2">
        <v>1</v>
      </c>
      <c r="AX40" s="2">
        <v>1</v>
      </c>
      <c r="AY40" s="2">
        <v>5</v>
      </c>
      <c r="AZ40" s="2">
        <v>4</v>
      </c>
      <c r="BA40" s="2">
        <v>4</v>
      </c>
      <c r="BB40" s="2">
        <v>4</v>
      </c>
      <c r="BC40" s="2">
        <v>3</v>
      </c>
      <c r="BD40" s="2">
        <v>5</v>
      </c>
      <c r="BE40" s="2">
        <v>5</v>
      </c>
      <c r="BF40" s="2">
        <v>4</v>
      </c>
      <c r="BG40" s="2">
        <v>5</v>
      </c>
      <c r="BH40" s="12">
        <f t="shared" si="24"/>
        <v>58</v>
      </c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12">
        <f t="shared" si="25"/>
        <v>0</v>
      </c>
      <c r="CB40" s="13">
        <f>BH40</f>
        <v>58</v>
      </c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12">
        <f t="shared" si="26"/>
        <v>0</v>
      </c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12">
        <f>SUM(CT40:DH40)</f>
        <v>0</v>
      </c>
      <c r="DJ40" s="13">
        <f t="shared" si="15"/>
        <v>0</v>
      </c>
      <c r="DK40" s="15">
        <f t="shared" si="27"/>
        <v>58.008810572687224</v>
      </c>
      <c r="DL40" s="15">
        <f t="shared" si="28"/>
        <v>58.008810572687224</v>
      </c>
      <c r="DM40" s="15"/>
      <c r="DN40" s="15"/>
      <c r="DO40" s="17"/>
    </row>
    <row r="41" spans="1:119" ht="16.5" customHeight="1" x14ac:dyDescent="0.25">
      <c r="A41" s="2">
        <v>39</v>
      </c>
      <c r="B41" s="10" t="s">
        <v>66</v>
      </c>
      <c r="C41" s="16">
        <v>115</v>
      </c>
      <c r="D41" s="2">
        <v>1</v>
      </c>
      <c r="E41" s="2">
        <v>1</v>
      </c>
      <c r="F41" s="2">
        <v>1</v>
      </c>
      <c r="G41" s="2">
        <v>4</v>
      </c>
      <c r="H41" s="2">
        <v>2</v>
      </c>
      <c r="I41" s="2">
        <v>5</v>
      </c>
      <c r="J41" s="2">
        <v>2</v>
      </c>
      <c r="K41" s="2">
        <v>1.59154929577465</v>
      </c>
      <c r="L41" s="2">
        <v>5</v>
      </c>
      <c r="M41" s="2">
        <v>4</v>
      </c>
      <c r="N41" s="2">
        <v>2</v>
      </c>
      <c r="O41" s="2">
        <v>5</v>
      </c>
      <c r="P41" s="2">
        <v>4</v>
      </c>
      <c r="Q41" s="2">
        <v>4</v>
      </c>
      <c r="R41" s="2">
        <v>4</v>
      </c>
      <c r="S41" s="2">
        <v>5</v>
      </c>
      <c r="T41" s="2">
        <v>5</v>
      </c>
      <c r="U41" s="12">
        <f t="shared" si="22"/>
        <v>55.591549295774655</v>
      </c>
      <c r="V41" s="2">
        <v>1</v>
      </c>
      <c r="W41" s="2">
        <v>1</v>
      </c>
      <c r="X41" s="2">
        <v>1</v>
      </c>
      <c r="Y41" s="2">
        <v>5</v>
      </c>
      <c r="Z41" s="2">
        <v>4</v>
      </c>
      <c r="AA41" s="2">
        <v>5</v>
      </c>
      <c r="AB41" s="2">
        <v>5</v>
      </c>
      <c r="AC41" s="2">
        <v>4</v>
      </c>
      <c r="AD41" s="2">
        <v>3</v>
      </c>
      <c r="AE41" s="2">
        <v>5</v>
      </c>
      <c r="AF41" s="2">
        <v>5</v>
      </c>
      <c r="AG41" s="2">
        <v>3</v>
      </c>
      <c r="AH41" s="2">
        <v>3</v>
      </c>
      <c r="AI41" s="2">
        <v>5</v>
      </c>
      <c r="AJ41" s="2">
        <v>3</v>
      </c>
      <c r="AK41" s="2">
        <v>2</v>
      </c>
      <c r="AL41" s="2">
        <v>3</v>
      </c>
      <c r="AM41" s="12">
        <f t="shared" si="23"/>
        <v>58</v>
      </c>
      <c r="AN41" s="13">
        <f>AVERAGE(AM41,U41)</f>
        <v>56.795774647887328</v>
      </c>
      <c r="AO41" s="14">
        <v>165</v>
      </c>
      <c r="AP41" s="2">
        <v>1</v>
      </c>
      <c r="AQ41" s="2">
        <v>1</v>
      </c>
      <c r="AR41" s="2">
        <v>1</v>
      </c>
      <c r="AS41" s="2">
        <v>4</v>
      </c>
      <c r="AT41" s="2">
        <v>4</v>
      </c>
      <c r="AU41" s="2">
        <v>5</v>
      </c>
      <c r="AV41" s="2">
        <v>2</v>
      </c>
      <c r="AW41" s="2">
        <v>2</v>
      </c>
      <c r="AX41" s="2">
        <v>2</v>
      </c>
      <c r="AY41" s="2">
        <v>5</v>
      </c>
      <c r="AZ41" s="2">
        <v>3</v>
      </c>
      <c r="BA41" s="2">
        <v>4</v>
      </c>
      <c r="BB41" s="2">
        <v>3</v>
      </c>
      <c r="BC41" s="2">
        <v>3</v>
      </c>
      <c r="BD41" s="2">
        <v>5</v>
      </c>
      <c r="BE41" s="2">
        <v>5</v>
      </c>
      <c r="BF41" s="2">
        <v>5</v>
      </c>
      <c r="BG41" s="2">
        <v>5</v>
      </c>
      <c r="BH41" s="12">
        <f t="shared" si="24"/>
        <v>60</v>
      </c>
      <c r="BI41" s="2">
        <v>1</v>
      </c>
      <c r="BJ41" s="2">
        <v>1</v>
      </c>
      <c r="BK41" s="2">
        <v>1</v>
      </c>
      <c r="BL41" s="2">
        <v>4</v>
      </c>
      <c r="BM41" s="2">
        <v>4</v>
      </c>
      <c r="BN41" s="2">
        <v>3</v>
      </c>
      <c r="BO41" s="2">
        <v>4</v>
      </c>
      <c r="BP41" s="2">
        <v>2</v>
      </c>
      <c r="BQ41" s="2">
        <v>2</v>
      </c>
      <c r="BR41" s="2">
        <v>5</v>
      </c>
      <c r="BS41" s="2">
        <v>3</v>
      </c>
      <c r="BT41" s="2">
        <v>5</v>
      </c>
      <c r="BU41" s="2">
        <v>5</v>
      </c>
      <c r="BV41" s="2">
        <v>4</v>
      </c>
      <c r="BW41" s="2">
        <v>2</v>
      </c>
      <c r="BX41" s="2">
        <v>4</v>
      </c>
      <c r="BY41" s="2">
        <v>4</v>
      </c>
      <c r="BZ41" s="2">
        <v>3</v>
      </c>
      <c r="CA41" s="12">
        <f t="shared" si="25"/>
        <v>57</v>
      </c>
      <c r="CB41" s="13">
        <f>AVERAGE(CA41,BH41)</f>
        <v>58.5</v>
      </c>
      <c r="CC41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12">
        <f t="shared" si="26"/>
        <v>0</v>
      </c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12">
        <f>SUM(CT41:DH41)</f>
        <v>0</v>
      </c>
      <c r="DJ41" s="13">
        <f t="shared" si="15"/>
        <v>0</v>
      </c>
      <c r="DK41" s="15">
        <f t="shared" si="27"/>
        <v>57.800050301810863</v>
      </c>
      <c r="DL41" s="15">
        <f t="shared" si="28"/>
        <v>58.189386317907449</v>
      </c>
      <c r="DM41" s="15">
        <f t="shared" si="29"/>
        <v>57.410714285714285</v>
      </c>
      <c r="DN41" s="15">
        <f>DL41-DM41</f>
        <v>0.77867203219316394</v>
      </c>
      <c r="DO41" s="17">
        <f t="shared" ref="DO41" si="30">STDEV(DL41,DM41)/AVERAGE(DL41,DM41)*100</f>
        <v>0.95260172164044898</v>
      </c>
    </row>
    <row r="42" spans="1:119" ht="16.5" customHeight="1" x14ac:dyDescent="0.25">
      <c r="A42" s="2">
        <v>40</v>
      </c>
      <c r="B42" s="10" t="s">
        <v>80</v>
      </c>
      <c r="C42" s="16">
        <v>90</v>
      </c>
      <c r="D42" s="2">
        <v>1</v>
      </c>
      <c r="E42" s="2">
        <v>1</v>
      </c>
      <c r="F42" s="2">
        <v>1</v>
      </c>
      <c r="G42" s="2">
        <v>5</v>
      </c>
      <c r="H42" s="2">
        <v>3</v>
      </c>
      <c r="I42" s="2">
        <v>5</v>
      </c>
      <c r="J42" s="2">
        <v>2</v>
      </c>
      <c r="K42" s="2">
        <v>2.35</v>
      </c>
      <c r="L42" s="2">
        <v>3</v>
      </c>
      <c r="M42" s="2">
        <v>4</v>
      </c>
      <c r="N42" s="2">
        <v>4</v>
      </c>
      <c r="O42" s="2">
        <v>3</v>
      </c>
      <c r="P42" s="2">
        <v>4</v>
      </c>
      <c r="Q42" s="2">
        <v>5</v>
      </c>
      <c r="R42" s="2">
        <v>4</v>
      </c>
      <c r="S42" s="2">
        <v>5</v>
      </c>
      <c r="T42" s="2">
        <v>5</v>
      </c>
      <c r="U42" s="12">
        <f t="shared" si="22"/>
        <v>57.35</v>
      </c>
      <c r="V42" s="2">
        <v>1</v>
      </c>
      <c r="W42" s="2">
        <v>1</v>
      </c>
      <c r="X42" s="2">
        <v>1</v>
      </c>
      <c r="Y42" s="2">
        <v>5</v>
      </c>
      <c r="Z42" s="2">
        <v>3</v>
      </c>
      <c r="AA42" s="2">
        <v>5</v>
      </c>
      <c r="AB42" s="2">
        <v>5</v>
      </c>
      <c r="AC42" s="2">
        <v>4</v>
      </c>
      <c r="AD42" s="2">
        <v>5</v>
      </c>
      <c r="AE42" s="2">
        <v>5</v>
      </c>
      <c r="AF42" s="2">
        <v>5</v>
      </c>
      <c r="AG42" s="2">
        <v>5</v>
      </c>
      <c r="AH42" s="2">
        <v>5</v>
      </c>
      <c r="AI42" s="2">
        <v>5</v>
      </c>
      <c r="AJ42" s="2">
        <v>2</v>
      </c>
      <c r="AK42" s="2">
        <v>4</v>
      </c>
      <c r="AL42" s="2">
        <v>2</v>
      </c>
      <c r="AM42" s="12">
        <f t="shared" si="23"/>
        <v>63</v>
      </c>
      <c r="AN42" s="13">
        <f>AVERAGE(AM42,U42)</f>
        <v>60.174999999999997</v>
      </c>
      <c r="AO42" s="14">
        <v>57</v>
      </c>
      <c r="AP42" s="2">
        <v>1</v>
      </c>
      <c r="AQ42" s="2">
        <v>1</v>
      </c>
      <c r="AR42" s="2">
        <v>1</v>
      </c>
      <c r="AS42" s="2">
        <v>3</v>
      </c>
      <c r="AT42" s="2">
        <v>3</v>
      </c>
      <c r="AU42" s="2">
        <v>2</v>
      </c>
      <c r="AV42" s="2">
        <v>3</v>
      </c>
      <c r="AW42" s="2">
        <v>2</v>
      </c>
      <c r="AX42" s="2">
        <v>3</v>
      </c>
      <c r="AY42" s="2">
        <v>5</v>
      </c>
      <c r="AZ42" s="2">
        <v>3</v>
      </c>
      <c r="BA42" s="2">
        <v>5</v>
      </c>
      <c r="BB42" s="2">
        <v>2</v>
      </c>
      <c r="BC42" s="2">
        <v>3</v>
      </c>
      <c r="BD42" s="2">
        <v>5</v>
      </c>
      <c r="BE42" s="2">
        <v>5</v>
      </c>
      <c r="BF42" s="2">
        <v>2</v>
      </c>
      <c r="BG42" s="2">
        <v>5</v>
      </c>
      <c r="BH42" s="12">
        <f t="shared" si="24"/>
        <v>54</v>
      </c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12">
        <f t="shared" si="25"/>
        <v>0</v>
      </c>
      <c r="CB42" s="13">
        <f>BH42</f>
        <v>54</v>
      </c>
      <c r="CC42" s="31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12">
        <f t="shared" si="26"/>
        <v>0</v>
      </c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12">
        <f>SUM(CT42:DH42)</f>
        <v>0</v>
      </c>
      <c r="DJ42" s="13">
        <f t="shared" si="15"/>
        <v>0</v>
      </c>
      <c r="DK42" s="15">
        <f t="shared" si="27"/>
        <v>57.780612244897959</v>
      </c>
      <c r="DL42" s="15">
        <f t="shared" si="28"/>
        <v>56.051020408163268</v>
      </c>
      <c r="DM42" s="15">
        <f t="shared" si="29"/>
        <v>38.571428571428569</v>
      </c>
      <c r="DN42" s="15">
        <f t="shared" ref="DN42" si="31">DL42-DM42</f>
        <v>17.479591836734699</v>
      </c>
      <c r="DO42" s="17">
        <f t="shared" ref="DO42" si="32">STDEV(DL42,DM42)/AVERAGE(DL42,DM42)*100</f>
        <v>26.124747464090515</v>
      </c>
    </row>
    <row r="43" spans="1:119" ht="16.5" customHeight="1" x14ac:dyDescent="0.25">
      <c r="A43" s="2">
        <v>41</v>
      </c>
      <c r="B43" s="19" t="s">
        <v>69</v>
      </c>
      <c r="C43" s="11">
        <v>68</v>
      </c>
      <c r="D43" s="2">
        <v>1</v>
      </c>
      <c r="E43" s="2">
        <v>1</v>
      </c>
      <c r="F43" s="2">
        <v>1</v>
      </c>
      <c r="G43" s="2">
        <v>5</v>
      </c>
      <c r="H43" s="2">
        <v>2</v>
      </c>
      <c r="I43" s="2">
        <v>1</v>
      </c>
      <c r="J43" s="2">
        <v>4</v>
      </c>
      <c r="K43" s="2">
        <v>1.6612903225806499</v>
      </c>
      <c r="L43" s="2">
        <v>0</v>
      </c>
      <c r="M43" s="2">
        <v>4</v>
      </c>
      <c r="N43" s="2">
        <v>2</v>
      </c>
      <c r="O43" s="2">
        <v>5</v>
      </c>
      <c r="P43" s="2">
        <v>4</v>
      </c>
      <c r="Q43" s="2">
        <v>5</v>
      </c>
      <c r="R43" s="2">
        <v>4</v>
      </c>
      <c r="S43" s="2">
        <v>3</v>
      </c>
      <c r="T43" s="2">
        <v>1</v>
      </c>
      <c r="U43" s="12">
        <f>SUM(D43:T43)</f>
        <v>44.661290322580655</v>
      </c>
      <c r="V43" s="2">
        <v>1</v>
      </c>
      <c r="W43" s="2">
        <v>1</v>
      </c>
      <c r="X43" s="2">
        <v>1</v>
      </c>
      <c r="Y43" s="2">
        <v>5</v>
      </c>
      <c r="Z43" s="2">
        <v>5</v>
      </c>
      <c r="AA43" s="2">
        <v>3</v>
      </c>
      <c r="AB43" s="2">
        <v>5</v>
      </c>
      <c r="AC43" s="2">
        <v>4</v>
      </c>
      <c r="AD43" s="2">
        <v>5</v>
      </c>
      <c r="AE43" s="2">
        <v>5</v>
      </c>
      <c r="AF43" s="2">
        <v>5</v>
      </c>
      <c r="AG43" s="2">
        <v>3</v>
      </c>
      <c r="AH43" s="2">
        <v>3</v>
      </c>
      <c r="AI43" s="2">
        <v>5</v>
      </c>
      <c r="AJ43" s="2">
        <v>4</v>
      </c>
      <c r="AK43" s="2">
        <v>3</v>
      </c>
      <c r="AL43" s="2">
        <v>3</v>
      </c>
      <c r="AM43" s="12">
        <f>SUM(V43:AL43)</f>
        <v>61</v>
      </c>
      <c r="AN43" s="13">
        <f>AVERAGE(AM43,U43)</f>
        <v>52.830645161290327</v>
      </c>
      <c r="AO43" s="14">
        <v>82</v>
      </c>
      <c r="AP43" s="2">
        <v>1</v>
      </c>
      <c r="AQ43" s="2">
        <v>1</v>
      </c>
      <c r="AR43" s="2">
        <v>1</v>
      </c>
      <c r="AS43" s="2">
        <v>5</v>
      </c>
      <c r="AT43" s="2">
        <v>4</v>
      </c>
      <c r="AU43" s="2">
        <v>5</v>
      </c>
      <c r="AV43" s="2">
        <v>5</v>
      </c>
      <c r="AW43" s="2">
        <v>2</v>
      </c>
      <c r="AX43" s="2">
        <v>1</v>
      </c>
      <c r="AY43" s="2">
        <v>5</v>
      </c>
      <c r="AZ43" s="2">
        <v>4</v>
      </c>
      <c r="BA43" s="2">
        <v>5</v>
      </c>
      <c r="BB43" s="2">
        <v>2</v>
      </c>
      <c r="BC43" s="2">
        <v>3</v>
      </c>
      <c r="BD43" s="2">
        <v>5</v>
      </c>
      <c r="BE43" s="2">
        <v>5</v>
      </c>
      <c r="BF43" s="2">
        <v>5</v>
      </c>
      <c r="BG43" s="2">
        <v>5</v>
      </c>
      <c r="BH43" s="12">
        <f>SUM(AP43:BG43)</f>
        <v>64</v>
      </c>
      <c r="BI43" s="2">
        <v>1</v>
      </c>
      <c r="BJ43" s="2">
        <v>1</v>
      </c>
      <c r="BK43" s="2">
        <v>1</v>
      </c>
      <c r="BL43" s="2">
        <v>5</v>
      </c>
      <c r="BM43" s="2">
        <v>4</v>
      </c>
      <c r="BN43" s="2">
        <v>5</v>
      </c>
      <c r="BO43" s="2">
        <v>3</v>
      </c>
      <c r="BP43" s="2">
        <v>2</v>
      </c>
      <c r="BQ43" s="2">
        <v>3</v>
      </c>
      <c r="BR43" s="2">
        <v>5</v>
      </c>
      <c r="BS43" s="2">
        <v>4</v>
      </c>
      <c r="BT43" s="2">
        <v>5</v>
      </c>
      <c r="BU43" s="2">
        <v>4</v>
      </c>
      <c r="BV43" s="2">
        <v>5</v>
      </c>
      <c r="BW43" s="2">
        <v>3</v>
      </c>
      <c r="BX43" s="2">
        <v>3</v>
      </c>
      <c r="BY43" s="2">
        <v>3</v>
      </c>
      <c r="BZ43" s="2">
        <v>3</v>
      </c>
      <c r="CA43" s="12">
        <f>SUM(SUM(BI43:BZ43))</f>
        <v>60</v>
      </c>
      <c r="CB43" s="13">
        <f>AVERAGE(CA43,BH43)</f>
        <v>62</v>
      </c>
      <c r="CC43">
        <v>6</v>
      </c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12">
        <f>SUM(CD43:CR43)</f>
        <v>0</v>
      </c>
      <c r="CT43" s="2">
        <v>1</v>
      </c>
      <c r="CU43" s="2">
        <v>1</v>
      </c>
      <c r="CV43" s="2">
        <v>1</v>
      </c>
      <c r="CW43" s="2">
        <v>5</v>
      </c>
      <c r="CX43" s="2">
        <v>3</v>
      </c>
      <c r="CY43" s="2">
        <v>4</v>
      </c>
      <c r="CZ43" s="2">
        <v>4</v>
      </c>
      <c r="DA43" s="2">
        <v>2</v>
      </c>
      <c r="DB43" s="2">
        <v>5</v>
      </c>
      <c r="DC43" s="2">
        <v>4</v>
      </c>
      <c r="DD43" s="2">
        <v>4</v>
      </c>
      <c r="DE43" s="2">
        <v>3</v>
      </c>
      <c r="DF43" s="2">
        <v>2</v>
      </c>
      <c r="DG43" s="2">
        <v>4</v>
      </c>
      <c r="DH43" s="2">
        <v>3</v>
      </c>
      <c r="DI43" s="12">
        <f>SUM(CT43:DH43)*1.2</f>
        <v>55.199999999999996</v>
      </c>
      <c r="DJ43" s="13">
        <f>DI43</f>
        <v>55.199999999999996</v>
      </c>
      <c r="DK43" s="15">
        <f>(C43*AN43+AO43*CB43+CC43*DJ43)/(C43+AO43+CC43)</f>
        <v>57.741563275434252</v>
      </c>
      <c r="DL43" s="15">
        <f>(C43*U43+AO43*BH43+CC43*CS43)/(C43+AO43+CC43)</f>
        <v>53.108767576509521</v>
      </c>
      <c r="DM43" s="15"/>
      <c r="DN43" s="15"/>
      <c r="DO43" s="17"/>
    </row>
    <row r="44" spans="1:119" ht="16.5" customHeight="1" x14ac:dyDescent="0.25">
      <c r="A44" s="2">
        <v>42</v>
      </c>
      <c r="B44" s="18" t="s">
        <v>83</v>
      </c>
      <c r="C44" s="16">
        <v>30</v>
      </c>
      <c r="D44" s="2">
        <v>1</v>
      </c>
      <c r="E44" s="2">
        <v>1</v>
      </c>
      <c r="F44" s="2">
        <v>1</v>
      </c>
      <c r="G44" s="2">
        <v>4</v>
      </c>
      <c r="H44" s="2">
        <v>2</v>
      </c>
      <c r="I44" s="2">
        <v>5</v>
      </c>
      <c r="J44" s="2">
        <v>2</v>
      </c>
      <c r="K44" s="2">
        <v>1.5</v>
      </c>
      <c r="L44" s="2">
        <v>5</v>
      </c>
      <c r="M44" s="2">
        <v>4</v>
      </c>
      <c r="N44" s="2">
        <v>3</v>
      </c>
      <c r="O44" s="2">
        <v>5</v>
      </c>
      <c r="P44" s="2">
        <v>4</v>
      </c>
      <c r="Q44" s="2">
        <v>5</v>
      </c>
      <c r="R44" s="2">
        <v>5</v>
      </c>
      <c r="S44" s="2">
        <v>5</v>
      </c>
      <c r="T44" s="2">
        <v>4</v>
      </c>
      <c r="U44" s="12">
        <f t="shared" si="22"/>
        <v>57.5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2">
        <f t="shared" si="23"/>
        <v>0</v>
      </c>
      <c r="AN44" s="13">
        <f>U44</f>
        <v>57.5</v>
      </c>
      <c r="AO44" s="14">
        <v>0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12">
        <f t="shared" si="24"/>
        <v>0</v>
      </c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12">
        <f t="shared" si="25"/>
        <v>0</v>
      </c>
      <c r="CB44" s="13">
        <f>AVERAGE(CA44,BH44)</f>
        <v>0</v>
      </c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12">
        <f t="shared" si="26"/>
        <v>0</v>
      </c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12">
        <f t="shared" ref="DI44:DI60" si="33">SUM(CT44:DH44)</f>
        <v>0</v>
      </c>
      <c r="DJ44" s="13">
        <f t="shared" si="15"/>
        <v>0</v>
      </c>
      <c r="DK44" s="15">
        <f t="shared" si="27"/>
        <v>57.5</v>
      </c>
      <c r="DL44" s="15">
        <f t="shared" si="28"/>
        <v>57.5</v>
      </c>
      <c r="DM44" s="15">
        <f t="shared" si="29"/>
        <v>0</v>
      </c>
      <c r="DN44" s="15">
        <f>DL44-DM44</f>
        <v>57.5</v>
      </c>
      <c r="DO44" s="17">
        <f>STDEV(DL44,DM44)/AVERAGE(DL44,DM44)*100</f>
        <v>141.42135623730951</v>
      </c>
    </row>
    <row r="45" spans="1:119" ht="16.5" customHeight="1" x14ac:dyDescent="0.25">
      <c r="A45" s="2">
        <v>43</v>
      </c>
      <c r="B45" s="19" t="s">
        <v>91</v>
      </c>
      <c r="C45" s="16"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2">
        <f t="shared" si="22"/>
        <v>0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2">
        <f t="shared" si="23"/>
        <v>0</v>
      </c>
      <c r="AN45" s="13">
        <f>AVERAGE(AM45,U45)</f>
        <v>0</v>
      </c>
      <c r="AO45" s="14">
        <v>110</v>
      </c>
      <c r="AP45" s="2">
        <v>1</v>
      </c>
      <c r="AQ45" s="2">
        <v>1</v>
      </c>
      <c r="AR45" s="2">
        <v>1</v>
      </c>
      <c r="AS45" s="2">
        <v>4</v>
      </c>
      <c r="AT45" s="2">
        <v>3</v>
      </c>
      <c r="AU45" s="2">
        <v>2</v>
      </c>
      <c r="AV45" s="2">
        <v>3</v>
      </c>
      <c r="AW45" s="2">
        <v>4</v>
      </c>
      <c r="AX45" s="2">
        <v>3</v>
      </c>
      <c r="AY45" s="2">
        <v>5</v>
      </c>
      <c r="AZ45" s="2">
        <v>3</v>
      </c>
      <c r="BA45" s="2">
        <v>5</v>
      </c>
      <c r="BB45" s="2">
        <v>3</v>
      </c>
      <c r="BC45" s="2">
        <v>3</v>
      </c>
      <c r="BD45" s="2">
        <v>5</v>
      </c>
      <c r="BE45" s="2">
        <v>5</v>
      </c>
      <c r="BF45" s="2">
        <v>5</v>
      </c>
      <c r="BG45" s="2">
        <v>5</v>
      </c>
      <c r="BH45" s="12">
        <f t="shared" si="24"/>
        <v>61</v>
      </c>
      <c r="BI45" s="2">
        <v>1</v>
      </c>
      <c r="BJ45" s="2">
        <v>1</v>
      </c>
      <c r="BK45" s="2">
        <v>1</v>
      </c>
      <c r="BL45" s="2">
        <v>4</v>
      </c>
      <c r="BM45" s="2">
        <v>4</v>
      </c>
      <c r="BN45" s="2">
        <v>3</v>
      </c>
      <c r="BO45" s="2">
        <v>2</v>
      </c>
      <c r="BP45" s="2">
        <v>2</v>
      </c>
      <c r="BQ45" s="2">
        <v>2</v>
      </c>
      <c r="BR45" s="2">
        <v>5</v>
      </c>
      <c r="BS45" s="2">
        <v>4</v>
      </c>
      <c r="BT45" s="2">
        <v>4</v>
      </c>
      <c r="BU45" s="2">
        <v>5</v>
      </c>
      <c r="BV45" s="2">
        <v>4</v>
      </c>
      <c r="BW45" s="2">
        <v>3</v>
      </c>
      <c r="BX45" s="2">
        <v>4</v>
      </c>
      <c r="BY45" s="2">
        <v>3</v>
      </c>
      <c r="BZ45" s="2">
        <v>2</v>
      </c>
      <c r="CA45" s="12">
        <f t="shared" si="25"/>
        <v>54</v>
      </c>
      <c r="CB45" s="13">
        <f>AVERAGE(CA45,BH45)</f>
        <v>57.5</v>
      </c>
      <c r="CC45" s="31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12">
        <f t="shared" si="26"/>
        <v>0</v>
      </c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12">
        <f t="shared" si="33"/>
        <v>0</v>
      </c>
      <c r="DJ45" s="13">
        <f t="shared" si="15"/>
        <v>0</v>
      </c>
      <c r="DK45" s="15">
        <f t="shared" si="27"/>
        <v>57.5</v>
      </c>
      <c r="DL45" s="15">
        <f t="shared" si="28"/>
        <v>61</v>
      </c>
      <c r="DM45" s="15">
        <f t="shared" si="29"/>
        <v>54</v>
      </c>
      <c r="DN45" s="15"/>
      <c r="DO45" s="17"/>
    </row>
    <row r="46" spans="1:119" ht="32.25" customHeight="1" x14ac:dyDescent="0.25">
      <c r="A46" s="2">
        <v>44</v>
      </c>
      <c r="B46" s="10" t="s">
        <v>68</v>
      </c>
      <c r="C46" s="16">
        <v>110</v>
      </c>
      <c r="D46" s="2">
        <v>1</v>
      </c>
      <c r="E46" s="2">
        <v>1</v>
      </c>
      <c r="F46" s="2">
        <v>1</v>
      </c>
      <c r="G46" s="2">
        <v>4</v>
      </c>
      <c r="H46" s="2">
        <v>5</v>
      </c>
      <c r="I46" s="2">
        <v>0</v>
      </c>
      <c r="J46" s="2">
        <v>3</v>
      </c>
      <c r="K46" s="2">
        <v>1.37113402061856</v>
      </c>
      <c r="L46" s="2">
        <v>0</v>
      </c>
      <c r="M46" s="2">
        <v>4</v>
      </c>
      <c r="N46" s="2">
        <v>4</v>
      </c>
      <c r="O46" s="2">
        <v>2</v>
      </c>
      <c r="P46" s="2">
        <v>4</v>
      </c>
      <c r="Q46" s="2">
        <v>5</v>
      </c>
      <c r="R46" s="2">
        <v>4</v>
      </c>
      <c r="S46" s="2">
        <v>3</v>
      </c>
      <c r="T46" s="2">
        <v>4</v>
      </c>
      <c r="U46" s="12">
        <f t="shared" si="22"/>
        <v>46.371134020618555</v>
      </c>
      <c r="V46" s="2">
        <v>1</v>
      </c>
      <c r="W46" s="2">
        <v>1</v>
      </c>
      <c r="X46" s="2">
        <v>1</v>
      </c>
      <c r="Y46" s="2">
        <v>3</v>
      </c>
      <c r="Z46" s="2">
        <v>5</v>
      </c>
      <c r="AA46" s="2">
        <v>5</v>
      </c>
      <c r="AB46" s="2">
        <v>5</v>
      </c>
      <c r="AC46" s="2">
        <v>4</v>
      </c>
      <c r="AD46" s="2">
        <v>5</v>
      </c>
      <c r="AE46" s="2">
        <v>5</v>
      </c>
      <c r="AF46" s="2">
        <v>5</v>
      </c>
      <c r="AG46" s="2">
        <v>5</v>
      </c>
      <c r="AH46" s="2">
        <v>5</v>
      </c>
      <c r="AI46" s="2">
        <v>5</v>
      </c>
      <c r="AJ46" s="2">
        <v>5</v>
      </c>
      <c r="AK46" s="2">
        <v>5</v>
      </c>
      <c r="AL46" s="2">
        <v>5</v>
      </c>
      <c r="AM46" s="12">
        <f t="shared" si="23"/>
        <v>70</v>
      </c>
      <c r="AN46" s="13">
        <f>AVERAGE(AM46,U46)</f>
        <v>58.185567010309278</v>
      </c>
      <c r="AO46" s="14">
        <v>60</v>
      </c>
      <c r="AP46" s="2">
        <v>1</v>
      </c>
      <c r="AQ46" s="2">
        <v>1</v>
      </c>
      <c r="AR46" s="2">
        <v>1</v>
      </c>
      <c r="AS46" s="2">
        <v>4</v>
      </c>
      <c r="AT46" s="2">
        <v>2</v>
      </c>
      <c r="AU46" s="2">
        <v>2</v>
      </c>
      <c r="AV46" s="2">
        <v>2</v>
      </c>
      <c r="AW46" s="2">
        <v>3</v>
      </c>
      <c r="AX46" s="2">
        <v>1</v>
      </c>
      <c r="AY46" s="2">
        <v>5</v>
      </c>
      <c r="AZ46" s="2">
        <v>3</v>
      </c>
      <c r="BA46" s="2">
        <v>5</v>
      </c>
      <c r="BB46" s="2">
        <v>3</v>
      </c>
      <c r="BC46" s="2">
        <v>3</v>
      </c>
      <c r="BD46" s="2">
        <v>5</v>
      </c>
      <c r="BE46" s="2">
        <v>5</v>
      </c>
      <c r="BF46" s="2">
        <v>5</v>
      </c>
      <c r="BG46" s="2">
        <v>5</v>
      </c>
      <c r="BH46" s="12">
        <f t="shared" si="24"/>
        <v>56</v>
      </c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12">
        <f t="shared" si="25"/>
        <v>0</v>
      </c>
      <c r="CB46" s="13">
        <f>BH46</f>
        <v>56</v>
      </c>
      <c r="CC46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12">
        <f t="shared" si="26"/>
        <v>0</v>
      </c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12">
        <f t="shared" si="33"/>
        <v>0</v>
      </c>
      <c r="DJ46" s="13">
        <f t="shared" si="15"/>
        <v>0</v>
      </c>
      <c r="DK46" s="15">
        <f t="shared" si="27"/>
        <v>57.414190418435425</v>
      </c>
      <c r="DL46" s="15">
        <f t="shared" si="28"/>
        <v>49.769557307459067</v>
      </c>
      <c r="DM46" s="15"/>
      <c r="DN46" s="15"/>
      <c r="DO46" s="17"/>
    </row>
    <row r="47" spans="1:119" ht="16.5" customHeight="1" x14ac:dyDescent="0.25">
      <c r="A47" s="2">
        <v>45</v>
      </c>
      <c r="B47" s="10" t="s">
        <v>105</v>
      </c>
      <c r="C47" s="20">
        <v>58</v>
      </c>
      <c r="D47" s="2">
        <v>1</v>
      </c>
      <c r="E47" s="2">
        <v>1</v>
      </c>
      <c r="F47" s="2">
        <v>1</v>
      </c>
      <c r="G47" s="2">
        <v>4</v>
      </c>
      <c r="H47" s="2">
        <v>3</v>
      </c>
      <c r="I47" s="2">
        <v>5</v>
      </c>
      <c r="J47" s="2">
        <v>2</v>
      </c>
      <c r="K47" s="2">
        <v>2.0172413793103399</v>
      </c>
      <c r="L47" s="2">
        <v>5</v>
      </c>
      <c r="M47" s="2">
        <v>3</v>
      </c>
      <c r="N47" s="2">
        <v>3</v>
      </c>
      <c r="O47" s="2">
        <v>5</v>
      </c>
      <c r="P47" s="2">
        <v>5</v>
      </c>
      <c r="Q47" s="2">
        <v>3</v>
      </c>
      <c r="R47" s="2">
        <v>4</v>
      </c>
      <c r="S47" s="2">
        <v>5</v>
      </c>
      <c r="T47" s="2">
        <v>5</v>
      </c>
      <c r="U47" s="12">
        <f t="shared" si="22"/>
        <v>57.017241379310342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12">
        <f t="shared" si="23"/>
        <v>0</v>
      </c>
      <c r="AN47" s="13">
        <f>U47</f>
        <v>57.017241379310342</v>
      </c>
      <c r="AO47" s="14">
        <v>0</v>
      </c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2">
        <f t="shared" si="24"/>
        <v>0</v>
      </c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12">
        <f t="shared" si="25"/>
        <v>0</v>
      </c>
      <c r="CB47" s="13">
        <f>AVERAGE(CA47,BH47)</f>
        <v>0</v>
      </c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12">
        <f t="shared" si="26"/>
        <v>0</v>
      </c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12">
        <f t="shared" si="33"/>
        <v>0</v>
      </c>
      <c r="DJ47" s="13">
        <f t="shared" ref="DJ47:DJ65" si="34">AVERAGE(CS47,DI47)</f>
        <v>0</v>
      </c>
      <c r="DK47" s="15">
        <f t="shared" si="27"/>
        <v>57.017241379310342</v>
      </c>
      <c r="DL47" s="15">
        <f t="shared" si="28"/>
        <v>57.017241379310342</v>
      </c>
      <c r="DM47" s="15">
        <f t="shared" si="29"/>
        <v>0</v>
      </c>
      <c r="DN47" s="15">
        <f t="shared" ref="DN47:DN48" si="35">DL47-DM47</f>
        <v>57.017241379310342</v>
      </c>
      <c r="DO47" s="17">
        <f t="shared" ref="DO47:DO48" si="36">STDEV(DL47,DM47)/AVERAGE(DL47,DM47)*100</f>
        <v>141.42135623730948</v>
      </c>
    </row>
    <row r="48" spans="1:119" ht="16.5" customHeight="1" x14ac:dyDescent="0.25">
      <c r="A48" s="2">
        <v>47</v>
      </c>
      <c r="B48" s="18" t="s">
        <v>98</v>
      </c>
      <c r="C48" s="11">
        <v>78</v>
      </c>
      <c r="D48" s="2">
        <v>1</v>
      </c>
      <c r="E48" s="2">
        <v>1</v>
      </c>
      <c r="F48" s="2">
        <v>1</v>
      </c>
      <c r="G48" s="2">
        <v>3</v>
      </c>
      <c r="H48" s="2">
        <v>1</v>
      </c>
      <c r="I48" s="2">
        <v>5</v>
      </c>
      <c r="J48" s="2">
        <v>2</v>
      </c>
      <c r="K48" s="2">
        <v>2.6923076923076898</v>
      </c>
      <c r="L48" s="2">
        <v>5</v>
      </c>
      <c r="M48" s="2">
        <v>5</v>
      </c>
      <c r="N48" s="2">
        <v>2</v>
      </c>
      <c r="O48" s="2">
        <v>4</v>
      </c>
      <c r="P48" s="2">
        <v>4</v>
      </c>
      <c r="Q48" s="2">
        <v>4</v>
      </c>
      <c r="R48" s="2">
        <v>3</v>
      </c>
      <c r="S48" s="2">
        <v>5</v>
      </c>
      <c r="T48" s="2">
        <v>4</v>
      </c>
      <c r="U48" s="12">
        <f t="shared" si="22"/>
        <v>52.692307692307693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2">
        <f t="shared" si="23"/>
        <v>0</v>
      </c>
      <c r="AN48" s="13">
        <f>U48</f>
        <v>52.692307692307693</v>
      </c>
      <c r="AO48" s="14">
        <v>64</v>
      </c>
      <c r="AP48" s="2">
        <v>1</v>
      </c>
      <c r="AQ48" s="2">
        <v>1</v>
      </c>
      <c r="AR48" s="2">
        <v>1</v>
      </c>
      <c r="AS48" s="2">
        <v>4</v>
      </c>
      <c r="AT48" s="2">
        <v>3</v>
      </c>
      <c r="AU48" s="2">
        <v>5</v>
      </c>
      <c r="AV48" s="2">
        <v>3</v>
      </c>
      <c r="AW48" s="2">
        <v>2</v>
      </c>
      <c r="AX48" s="2">
        <v>3</v>
      </c>
      <c r="AY48" s="2">
        <v>5</v>
      </c>
      <c r="AZ48" s="2">
        <v>4</v>
      </c>
      <c r="BA48" s="2">
        <v>4</v>
      </c>
      <c r="BB48" s="2">
        <v>3</v>
      </c>
      <c r="BC48" s="2">
        <v>3</v>
      </c>
      <c r="BD48" s="2">
        <v>5</v>
      </c>
      <c r="BE48" s="2">
        <v>5</v>
      </c>
      <c r="BF48" s="2">
        <v>5</v>
      </c>
      <c r="BG48" s="2">
        <v>5</v>
      </c>
      <c r="BH48" s="12">
        <f t="shared" si="24"/>
        <v>62</v>
      </c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12">
        <f t="shared" si="25"/>
        <v>0</v>
      </c>
      <c r="CB48" s="13">
        <f>BH48</f>
        <v>62</v>
      </c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12">
        <f t="shared" si="26"/>
        <v>0</v>
      </c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12">
        <f t="shared" si="33"/>
        <v>0</v>
      </c>
      <c r="DJ48" s="13">
        <f t="shared" si="34"/>
        <v>0</v>
      </c>
      <c r="DK48" s="15">
        <f t="shared" si="27"/>
        <v>56.887323943661968</v>
      </c>
      <c r="DL48" s="15">
        <f t="shared" si="28"/>
        <v>56.887323943661968</v>
      </c>
      <c r="DM48" s="15">
        <f t="shared" si="29"/>
        <v>0</v>
      </c>
      <c r="DN48" s="15">
        <f t="shared" si="35"/>
        <v>56.887323943661968</v>
      </c>
      <c r="DO48" s="17">
        <f t="shared" si="36"/>
        <v>141.42135623730948</v>
      </c>
    </row>
    <row r="49" spans="1:119" ht="16.5" customHeight="1" x14ac:dyDescent="0.25">
      <c r="A49" s="2">
        <v>48</v>
      </c>
      <c r="B49" s="10" t="s">
        <v>58</v>
      </c>
      <c r="C49" s="11">
        <v>93</v>
      </c>
      <c r="D49" s="2">
        <v>1</v>
      </c>
      <c r="E49" s="2">
        <v>1</v>
      </c>
      <c r="F49" s="2">
        <v>1</v>
      </c>
      <c r="G49" s="2">
        <v>5</v>
      </c>
      <c r="H49" s="2">
        <v>4</v>
      </c>
      <c r="I49" s="2">
        <v>5</v>
      </c>
      <c r="J49" s="2">
        <v>3</v>
      </c>
      <c r="K49" s="2">
        <v>2.0537634408602101</v>
      </c>
      <c r="L49" s="2">
        <v>5</v>
      </c>
      <c r="M49" s="2">
        <v>1</v>
      </c>
      <c r="N49" s="2">
        <v>2</v>
      </c>
      <c r="O49" s="2">
        <v>5</v>
      </c>
      <c r="P49" s="2">
        <v>4</v>
      </c>
      <c r="Q49" s="2">
        <v>4</v>
      </c>
      <c r="R49" s="2">
        <v>4</v>
      </c>
      <c r="S49" s="2">
        <v>5</v>
      </c>
      <c r="T49" s="2">
        <v>5</v>
      </c>
      <c r="U49" s="12">
        <f t="shared" si="22"/>
        <v>57.053763440860209</v>
      </c>
      <c r="V49" s="2">
        <v>1</v>
      </c>
      <c r="W49" s="2">
        <v>1</v>
      </c>
      <c r="X49" s="2">
        <v>1</v>
      </c>
      <c r="Y49" s="2">
        <v>1</v>
      </c>
      <c r="Z49" s="2">
        <v>3</v>
      </c>
      <c r="AA49" s="2">
        <v>5</v>
      </c>
      <c r="AB49" s="2">
        <v>3</v>
      </c>
      <c r="AC49" s="2">
        <v>2.0537634408602101</v>
      </c>
      <c r="AD49" s="2">
        <v>5</v>
      </c>
      <c r="AE49" s="2">
        <v>2</v>
      </c>
      <c r="AF49" s="2">
        <v>2</v>
      </c>
      <c r="AG49" s="2">
        <v>5</v>
      </c>
      <c r="AH49" s="2">
        <v>3</v>
      </c>
      <c r="AI49" s="2">
        <v>4</v>
      </c>
      <c r="AJ49" s="2">
        <v>4</v>
      </c>
      <c r="AK49" s="2">
        <v>5</v>
      </c>
      <c r="AL49" s="2">
        <v>5</v>
      </c>
      <c r="AM49" s="12">
        <f t="shared" si="23"/>
        <v>52.053763440860209</v>
      </c>
      <c r="AN49" s="13">
        <f>AVERAGE(AM49,U49)</f>
        <v>54.553763440860209</v>
      </c>
      <c r="AO49" s="14">
        <v>68</v>
      </c>
      <c r="AP49" s="2">
        <v>1</v>
      </c>
      <c r="AQ49" s="2">
        <v>1</v>
      </c>
      <c r="AR49" s="2">
        <v>1</v>
      </c>
      <c r="AS49" s="2">
        <v>4</v>
      </c>
      <c r="AT49" s="2">
        <v>4</v>
      </c>
      <c r="AU49" s="2">
        <v>5</v>
      </c>
      <c r="AV49" s="2">
        <v>5</v>
      </c>
      <c r="AW49" s="2">
        <v>2</v>
      </c>
      <c r="AX49" s="2">
        <v>2</v>
      </c>
      <c r="AY49" s="2">
        <v>5</v>
      </c>
      <c r="AZ49" s="2">
        <v>4</v>
      </c>
      <c r="BA49" s="2">
        <v>4</v>
      </c>
      <c r="BB49" s="2">
        <v>1</v>
      </c>
      <c r="BC49" s="2">
        <v>1</v>
      </c>
      <c r="BD49" s="2">
        <v>5</v>
      </c>
      <c r="BE49" s="2">
        <v>5</v>
      </c>
      <c r="BF49" s="2">
        <v>5</v>
      </c>
      <c r="BG49" s="2">
        <v>5</v>
      </c>
      <c r="BH49" s="12">
        <f t="shared" si="24"/>
        <v>60</v>
      </c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12">
        <f t="shared" si="25"/>
        <v>0</v>
      </c>
      <c r="CB49" s="13">
        <f>BH49</f>
        <v>60</v>
      </c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12">
        <f t="shared" si="26"/>
        <v>0</v>
      </c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12">
        <f t="shared" si="33"/>
        <v>0</v>
      </c>
      <c r="DJ49" s="13">
        <f t="shared" si="34"/>
        <v>0</v>
      </c>
      <c r="DK49" s="15">
        <f t="shared" si="27"/>
        <v>56.854037267080749</v>
      </c>
      <c r="DL49" s="15">
        <f t="shared" si="28"/>
        <v>58.298136645962735</v>
      </c>
      <c r="DM49" s="15">
        <f t="shared" si="29"/>
        <v>30.068322981366453</v>
      </c>
      <c r="DN49" s="15">
        <f>DL49-DM49</f>
        <v>28.229813664596282</v>
      </c>
      <c r="DO49" s="17">
        <f>STDEV(DL49,DM49)/AVERAGE(DL49,DM49)*100</f>
        <v>45.178889723664255</v>
      </c>
    </row>
    <row r="50" spans="1:119" ht="16.5" customHeight="1" x14ac:dyDescent="0.25">
      <c r="A50" s="2">
        <v>49</v>
      </c>
      <c r="B50" s="18" t="s">
        <v>87</v>
      </c>
      <c r="C50" s="16">
        <v>169</v>
      </c>
      <c r="D50" s="2">
        <v>1</v>
      </c>
      <c r="E50" s="2">
        <v>1</v>
      </c>
      <c r="F50" s="2">
        <v>1</v>
      </c>
      <c r="G50" s="2">
        <v>4</v>
      </c>
      <c r="H50" s="2">
        <v>2</v>
      </c>
      <c r="I50" s="2">
        <v>5</v>
      </c>
      <c r="J50" s="2">
        <v>3</v>
      </c>
      <c r="K50" s="2">
        <v>2.8235294117647101</v>
      </c>
      <c r="L50" s="2">
        <v>1</v>
      </c>
      <c r="M50" s="2">
        <v>3</v>
      </c>
      <c r="N50" s="2">
        <v>4</v>
      </c>
      <c r="O50" s="2">
        <v>5</v>
      </c>
      <c r="P50" s="2">
        <v>4</v>
      </c>
      <c r="Q50" s="2">
        <v>5</v>
      </c>
      <c r="R50" s="2">
        <v>5</v>
      </c>
      <c r="S50" s="2">
        <v>5</v>
      </c>
      <c r="T50" s="2">
        <v>5</v>
      </c>
      <c r="U50" s="12">
        <f t="shared" si="22"/>
        <v>56.82352941176471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2">
        <f t="shared" si="23"/>
        <v>0</v>
      </c>
      <c r="AN50" s="13">
        <f>U50</f>
        <v>56.82352941176471</v>
      </c>
      <c r="AO50" s="14">
        <v>0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12">
        <f t="shared" si="24"/>
        <v>0</v>
      </c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12">
        <f t="shared" si="25"/>
        <v>0</v>
      </c>
      <c r="CB50" s="13">
        <f>AVERAGE(CA50,BH50)</f>
        <v>0</v>
      </c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12">
        <f t="shared" si="26"/>
        <v>0</v>
      </c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12">
        <f t="shared" si="33"/>
        <v>0</v>
      </c>
      <c r="DJ50" s="13">
        <f t="shared" si="34"/>
        <v>0</v>
      </c>
      <c r="DK50" s="15">
        <f t="shared" si="27"/>
        <v>56.82352941176471</v>
      </c>
      <c r="DL50" s="15">
        <f t="shared" si="28"/>
        <v>56.82352941176471</v>
      </c>
      <c r="DM50" s="15"/>
      <c r="DN50" s="15"/>
      <c r="DO50" s="17"/>
    </row>
    <row r="51" spans="1:119" ht="16.5" customHeight="1" x14ac:dyDescent="0.25">
      <c r="A51" s="2">
        <v>50</v>
      </c>
      <c r="B51" s="18" t="s">
        <v>71</v>
      </c>
      <c r="C51" s="11">
        <v>64</v>
      </c>
      <c r="D51" s="2">
        <v>1</v>
      </c>
      <c r="E51" s="2">
        <v>1</v>
      </c>
      <c r="F51" s="2">
        <v>1</v>
      </c>
      <c r="G51" s="2">
        <v>4</v>
      </c>
      <c r="H51" s="2">
        <v>2</v>
      </c>
      <c r="I51" s="2">
        <v>3</v>
      </c>
      <c r="J51" s="2">
        <v>3</v>
      </c>
      <c r="K51" s="2">
        <v>1.95161290322581</v>
      </c>
      <c r="L51" s="2">
        <v>1</v>
      </c>
      <c r="M51" s="2">
        <v>4</v>
      </c>
      <c r="N51" s="2">
        <v>4</v>
      </c>
      <c r="O51" s="2">
        <v>1</v>
      </c>
      <c r="P51" s="2">
        <v>4</v>
      </c>
      <c r="Q51" s="2">
        <v>5</v>
      </c>
      <c r="R51" s="2">
        <v>4</v>
      </c>
      <c r="S51" s="2">
        <v>1</v>
      </c>
      <c r="T51" s="2">
        <v>0</v>
      </c>
      <c r="U51" s="12">
        <f t="shared" si="22"/>
        <v>40.951612903225808</v>
      </c>
      <c r="V51" s="2">
        <v>1</v>
      </c>
      <c r="W51" s="2">
        <v>1</v>
      </c>
      <c r="X51" s="2">
        <v>1</v>
      </c>
      <c r="Y51" s="2">
        <v>5</v>
      </c>
      <c r="Z51" s="2">
        <v>2</v>
      </c>
      <c r="AA51" s="2">
        <v>5</v>
      </c>
      <c r="AB51" s="2">
        <v>5</v>
      </c>
      <c r="AC51" s="2">
        <v>4</v>
      </c>
      <c r="AD51" s="2">
        <v>3</v>
      </c>
      <c r="AE51" s="2">
        <v>5</v>
      </c>
      <c r="AF51" s="2">
        <v>5</v>
      </c>
      <c r="AG51" s="2">
        <v>5</v>
      </c>
      <c r="AH51" s="2">
        <v>5</v>
      </c>
      <c r="AI51" s="2">
        <v>5</v>
      </c>
      <c r="AJ51" s="2">
        <v>5</v>
      </c>
      <c r="AK51" s="2">
        <v>5</v>
      </c>
      <c r="AL51" s="2">
        <v>5</v>
      </c>
      <c r="AM51" s="12">
        <f t="shared" si="23"/>
        <v>67</v>
      </c>
      <c r="AN51" s="13">
        <f t="shared" ref="AN51:AN60" si="37">AVERAGE(AM51,U51)</f>
        <v>53.975806451612904</v>
      </c>
      <c r="AO51" s="14">
        <v>58</v>
      </c>
      <c r="AP51" s="2">
        <v>1</v>
      </c>
      <c r="AQ51" s="2">
        <v>1</v>
      </c>
      <c r="AR51" s="2">
        <v>1</v>
      </c>
      <c r="AS51" s="2">
        <v>4</v>
      </c>
      <c r="AT51" s="2">
        <v>4</v>
      </c>
      <c r="AU51" s="2">
        <v>3</v>
      </c>
      <c r="AV51" s="2">
        <v>3</v>
      </c>
      <c r="AW51" s="2">
        <v>2</v>
      </c>
      <c r="AX51" s="2">
        <v>1</v>
      </c>
      <c r="AY51" s="2">
        <v>5</v>
      </c>
      <c r="AZ51" s="2">
        <v>4</v>
      </c>
      <c r="BA51" s="2">
        <v>4</v>
      </c>
      <c r="BB51" s="2">
        <v>3</v>
      </c>
      <c r="BC51" s="2">
        <v>3</v>
      </c>
      <c r="BD51" s="2">
        <v>5</v>
      </c>
      <c r="BE51" s="2">
        <v>5</v>
      </c>
      <c r="BF51" s="2">
        <v>5</v>
      </c>
      <c r="BG51" s="2">
        <v>5</v>
      </c>
      <c r="BH51" s="12">
        <f t="shared" si="24"/>
        <v>59</v>
      </c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12">
        <f t="shared" si="25"/>
        <v>0</v>
      </c>
      <c r="CB51" s="13">
        <f>BH51</f>
        <v>59</v>
      </c>
      <c r="CC51" s="31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12">
        <f t="shared" si="26"/>
        <v>0</v>
      </c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12">
        <f t="shared" si="33"/>
        <v>0</v>
      </c>
      <c r="DJ51" s="13">
        <f t="shared" si="34"/>
        <v>0</v>
      </c>
      <c r="DK51" s="15">
        <f t="shared" si="27"/>
        <v>56.364357482813325</v>
      </c>
      <c r="DL51" s="15">
        <f t="shared" si="28"/>
        <v>49.531993654151243</v>
      </c>
      <c r="DM51" s="15"/>
      <c r="DN51" s="15"/>
      <c r="DO51" s="17"/>
    </row>
    <row r="52" spans="1:119" ht="16.5" customHeight="1" x14ac:dyDescent="0.25">
      <c r="A52" s="2">
        <v>51</v>
      </c>
      <c r="B52" s="19" t="s">
        <v>70</v>
      </c>
      <c r="C52" s="16">
        <v>72</v>
      </c>
      <c r="D52" s="2">
        <v>1</v>
      </c>
      <c r="E52" s="2">
        <v>1</v>
      </c>
      <c r="F52" s="2">
        <v>1</v>
      </c>
      <c r="G52" s="2">
        <v>4</v>
      </c>
      <c r="H52" s="2">
        <v>2</v>
      </c>
      <c r="I52" s="2">
        <v>5</v>
      </c>
      <c r="J52" s="2">
        <v>2</v>
      </c>
      <c r="K52" s="2">
        <v>2.8</v>
      </c>
      <c r="L52" s="2">
        <v>3</v>
      </c>
      <c r="M52" s="2">
        <v>4</v>
      </c>
      <c r="N52" s="2">
        <v>3</v>
      </c>
      <c r="O52" s="2">
        <v>5</v>
      </c>
      <c r="P52" s="2">
        <v>4</v>
      </c>
      <c r="Q52" s="2">
        <v>5</v>
      </c>
      <c r="R52" s="2">
        <v>5</v>
      </c>
      <c r="S52" s="2">
        <v>5</v>
      </c>
      <c r="T52" s="2">
        <v>5</v>
      </c>
      <c r="U52" s="12">
        <f t="shared" si="22"/>
        <v>57.8</v>
      </c>
      <c r="V52" s="2">
        <v>1</v>
      </c>
      <c r="W52" s="2">
        <v>1</v>
      </c>
      <c r="X52" s="2">
        <v>1</v>
      </c>
      <c r="Y52" s="2">
        <v>5</v>
      </c>
      <c r="Z52" s="2">
        <v>2</v>
      </c>
      <c r="AA52" s="2">
        <v>5</v>
      </c>
      <c r="AB52" s="2">
        <v>5</v>
      </c>
      <c r="AC52" s="2">
        <v>4</v>
      </c>
      <c r="AD52" s="2">
        <v>5</v>
      </c>
      <c r="AE52" s="2">
        <v>5</v>
      </c>
      <c r="AF52" s="2">
        <v>5</v>
      </c>
      <c r="AG52" s="2">
        <v>5</v>
      </c>
      <c r="AH52" s="2">
        <v>5</v>
      </c>
      <c r="AI52" s="2">
        <v>2</v>
      </c>
      <c r="AJ52" s="2">
        <v>3</v>
      </c>
      <c r="AK52" s="2">
        <v>5</v>
      </c>
      <c r="AL52" s="2">
        <v>5</v>
      </c>
      <c r="AM52" s="12">
        <f t="shared" si="23"/>
        <v>64</v>
      </c>
      <c r="AN52" s="13">
        <f t="shared" si="37"/>
        <v>60.9</v>
      </c>
      <c r="AO52" s="14">
        <v>99</v>
      </c>
      <c r="AP52" s="2">
        <v>1</v>
      </c>
      <c r="AQ52" s="2">
        <v>1</v>
      </c>
      <c r="AR52" s="2">
        <v>1</v>
      </c>
      <c r="AS52" s="2">
        <v>4</v>
      </c>
      <c r="AT52" s="2">
        <v>1</v>
      </c>
      <c r="AU52" s="2">
        <v>5</v>
      </c>
      <c r="AV52" s="2">
        <v>3</v>
      </c>
      <c r="AW52" s="2">
        <v>2</v>
      </c>
      <c r="AX52" s="2">
        <v>1</v>
      </c>
      <c r="AY52" s="2">
        <v>5</v>
      </c>
      <c r="AZ52" s="2">
        <v>3</v>
      </c>
      <c r="BA52" s="2">
        <v>4</v>
      </c>
      <c r="BB52" s="2">
        <v>2</v>
      </c>
      <c r="BC52" s="2">
        <v>3</v>
      </c>
      <c r="BD52" s="2">
        <v>5</v>
      </c>
      <c r="BE52" s="2">
        <v>5</v>
      </c>
      <c r="BF52" s="2">
        <v>2</v>
      </c>
      <c r="BG52" s="2">
        <v>4</v>
      </c>
      <c r="BH52" s="12">
        <f t="shared" si="24"/>
        <v>52</v>
      </c>
      <c r="BI52" s="2">
        <v>1</v>
      </c>
      <c r="BJ52" s="2">
        <v>1</v>
      </c>
      <c r="BK52" s="2">
        <v>1</v>
      </c>
      <c r="BL52" s="2">
        <v>5</v>
      </c>
      <c r="BM52" s="2">
        <v>3</v>
      </c>
      <c r="BN52" s="2">
        <v>4</v>
      </c>
      <c r="BO52" s="2">
        <v>3</v>
      </c>
      <c r="BP52" s="2">
        <v>3</v>
      </c>
      <c r="BQ52" s="2">
        <v>3</v>
      </c>
      <c r="BR52" s="2">
        <v>5</v>
      </c>
      <c r="BS52" s="2">
        <v>4</v>
      </c>
      <c r="BT52" s="2">
        <v>5</v>
      </c>
      <c r="BU52" s="2">
        <v>5</v>
      </c>
      <c r="BV52" s="2">
        <v>4</v>
      </c>
      <c r="BW52" s="2">
        <v>1</v>
      </c>
      <c r="BX52" s="2">
        <v>2</v>
      </c>
      <c r="BY52" s="2">
        <v>3</v>
      </c>
      <c r="BZ52" s="2">
        <v>1</v>
      </c>
      <c r="CA52" s="12">
        <f t="shared" si="25"/>
        <v>54</v>
      </c>
      <c r="CB52" s="13">
        <f>AVERAGE(CA52,BH52)</f>
        <v>53</v>
      </c>
      <c r="CC52" s="31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12">
        <f t="shared" si="26"/>
        <v>0</v>
      </c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12">
        <f t="shared" si="33"/>
        <v>0</v>
      </c>
      <c r="DJ52" s="13">
        <f t="shared" si="34"/>
        <v>0</v>
      </c>
      <c r="DK52" s="15">
        <f t="shared" si="27"/>
        <v>56.326315789473682</v>
      </c>
      <c r="DL52" s="15">
        <f t="shared" si="28"/>
        <v>54.442105263157885</v>
      </c>
      <c r="DM52" s="15"/>
      <c r="DN52" s="15"/>
      <c r="DO52" s="17"/>
    </row>
    <row r="53" spans="1:119" x14ac:dyDescent="0.25">
      <c r="A53" s="2">
        <v>20</v>
      </c>
      <c r="B53" s="33" t="s">
        <v>117</v>
      </c>
      <c r="C53" s="16"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2">
        <f>SUM(D53:T53)</f>
        <v>0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2">
        <f>SUM(V53:AL53)</f>
        <v>0</v>
      </c>
      <c r="AN53" s="13">
        <f>AVERAGE(AM53,U53)</f>
        <v>0</v>
      </c>
      <c r="AO53" s="14">
        <v>50</v>
      </c>
      <c r="AP53" s="32">
        <v>1</v>
      </c>
      <c r="AQ53" s="32">
        <v>1</v>
      </c>
      <c r="AR53" s="32">
        <v>1</v>
      </c>
      <c r="AS53" s="32">
        <v>5</v>
      </c>
      <c r="AT53" s="32">
        <v>2</v>
      </c>
      <c r="AU53" s="32">
        <v>4</v>
      </c>
      <c r="AV53" s="32">
        <v>3</v>
      </c>
      <c r="AW53" s="32">
        <v>3</v>
      </c>
      <c r="AX53" s="32">
        <v>4</v>
      </c>
      <c r="AY53" s="32">
        <v>4</v>
      </c>
      <c r="AZ53" s="32">
        <v>5</v>
      </c>
      <c r="BA53" s="32">
        <v>3</v>
      </c>
      <c r="BB53" s="32">
        <v>3</v>
      </c>
      <c r="BC53" s="32">
        <v>4</v>
      </c>
      <c r="BD53" s="32">
        <v>2</v>
      </c>
      <c r="BE53" s="32">
        <v>4</v>
      </c>
      <c r="BF53" s="32">
        <v>3</v>
      </c>
      <c r="BG53" s="32">
        <v>4</v>
      </c>
      <c r="BH53" s="12">
        <f>SUM(AP53:BG53)</f>
        <v>56</v>
      </c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12">
        <f>SUM(SUM(BI53:BZ53))</f>
        <v>0</v>
      </c>
      <c r="CB53" s="13">
        <f>BH53</f>
        <v>56</v>
      </c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12">
        <f>SUM(CD53:CR53)</f>
        <v>0</v>
      </c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12">
        <f>SUM(CT53:DH53)</f>
        <v>0</v>
      </c>
      <c r="DJ53" s="13">
        <f>AVERAGE(CS53,DI53)</f>
        <v>0</v>
      </c>
      <c r="DK53" s="15">
        <f>(C53*U53+AO53*BH53+CC53*CS53)/(C53+AO53+CC53)</f>
        <v>56</v>
      </c>
      <c r="DL53" s="15">
        <f>(C53*U53+AO53*BH53+CC53*CS53)/(C53+AO53+CC53)</f>
        <v>56</v>
      </c>
      <c r="DM53" s="15">
        <f>(C53*AM53+AO53*CA53+CC53*DI53)/(C53+AO53+CC53)</f>
        <v>0</v>
      </c>
      <c r="DN53" s="15">
        <f>DL53-DM53</f>
        <v>56</v>
      </c>
      <c r="DO53" s="17">
        <f>STDEV(DL53,DM53)/AVERAGE(DL53,DM53)*100</f>
        <v>141.42135623730951</v>
      </c>
    </row>
    <row r="54" spans="1:119" ht="16.5" customHeight="1" x14ac:dyDescent="0.25">
      <c r="A54" s="2">
        <v>52</v>
      </c>
      <c r="B54" s="10" t="s">
        <v>67</v>
      </c>
      <c r="C54" s="16">
        <v>126</v>
      </c>
      <c r="D54" s="2">
        <v>1</v>
      </c>
      <c r="E54" s="2">
        <v>1</v>
      </c>
      <c r="F54" s="2">
        <v>1</v>
      </c>
      <c r="G54" s="2">
        <v>4</v>
      </c>
      <c r="H54" s="2">
        <v>3</v>
      </c>
      <c r="I54" s="2">
        <v>5</v>
      </c>
      <c r="J54" s="2">
        <v>2</v>
      </c>
      <c r="K54" s="2">
        <v>2.3846153846153801</v>
      </c>
      <c r="L54" s="2">
        <v>3</v>
      </c>
      <c r="M54" s="2">
        <v>4</v>
      </c>
      <c r="N54" s="2">
        <v>4</v>
      </c>
      <c r="O54" s="2">
        <v>3</v>
      </c>
      <c r="P54" s="2">
        <v>4</v>
      </c>
      <c r="Q54" s="2">
        <v>5</v>
      </c>
      <c r="R54" s="2">
        <v>4</v>
      </c>
      <c r="S54" s="2">
        <v>3</v>
      </c>
      <c r="T54" s="2">
        <v>2</v>
      </c>
      <c r="U54" s="12">
        <f t="shared" si="22"/>
        <v>51.38461538461538</v>
      </c>
      <c r="V54" s="2">
        <v>1</v>
      </c>
      <c r="W54" s="2">
        <v>1</v>
      </c>
      <c r="X54" s="2">
        <v>1</v>
      </c>
      <c r="Y54" s="2">
        <v>5</v>
      </c>
      <c r="Z54" s="2">
        <v>3</v>
      </c>
      <c r="AA54" s="2">
        <v>5</v>
      </c>
      <c r="AB54" s="2">
        <v>5</v>
      </c>
      <c r="AC54" s="2">
        <v>4</v>
      </c>
      <c r="AD54" s="2">
        <v>4</v>
      </c>
      <c r="AE54" s="2">
        <v>5</v>
      </c>
      <c r="AF54" s="2">
        <v>5</v>
      </c>
      <c r="AG54" s="2">
        <v>4</v>
      </c>
      <c r="AH54" s="2">
        <v>4</v>
      </c>
      <c r="AI54" s="2">
        <v>2</v>
      </c>
      <c r="AJ54" s="2">
        <v>4</v>
      </c>
      <c r="AK54" s="2">
        <v>2</v>
      </c>
      <c r="AL54" s="2">
        <v>3</v>
      </c>
      <c r="AM54" s="12">
        <f t="shared" si="23"/>
        <v>58</v>
      </c>
      <c r="AN54" s="13">
        <f t="shared" si="37"/>
        <v>54.692307692307693</v>
      </c>
      <c r="AO54" s="14">
        <v>89</v>
      </c>
      <c r="AP54" s="2">
        <v>1</v>
      </c>
      <c r="AQ54" s="2">
        <v>1</v>
      </c>
      <c r="AR54" s="2">
        <v>1</v>
      </c>
      <c r="AS54" s="2">
        <v>5</v>
      </c>
      <c r="AT54" s="2">
        <v>3</v>
      </c>
      <c r="AU54" s="2">
        <v>5</v>
      </c>
      <c r="AV54" s="2">
        <v>4</v>
      </c>
      <c r="AW54" s="2">
        <v>2</v>
      </c>
      <c r="AX54" s="2">
        <v>1</v>
      </c>
      <c r="AY54" s="2">
        <v>5</v>
      </c>
      <c r="AZ54" s="2">
        <v>4</v>
      </c>
      <c r="BA54" s="2">
        <v>5</v>
      </c>
      <c r="BB54" s="2">
        <v>1</v>
      </c>
      <c r="BC54" s="2">
        <v>3</v>
      </c>
      <c r="BD54" s="2">
        <v>5</v>
      </c>
      <c r="BE54" s="2">
        <v>5</v>
      </c>
      <c r="BF54" s="2">
        <v>5</v>
      </c>
      <c r="BG54" s="2">
        <v>5</v>
      </c>
      <c r="BH54" s="12">
        <f t="shared" si="24"/>
        <v>61</v>
      </c>
      <c r="BI54" s="2">
        <v>1</v>
      </c>
      <c r="BJ54" s="2">
        <v>1</v>
      </c>
      <c r="BK54" s="2">
        <v>1</v>
      </c>
      <c r="BL54" s="2">
        <v>4</v>
      </c>
      <c r="BM54" s="2">
        <v>3</v>
      </c>
      <c r="BN54" s="2">
        <v>5</v>
      </c>
      <c r="BO54" s="2">
        <v>4</v>
      </c>
      <c r="BP54" s="2">
        <v>2</v>
      </c>
      <c r="BQ54" s="2">
        <v>1</v>
      </c>
      <c r="BR54" s="2">
        <v>5</v>
      </c>
      <c r="BS54" s="2">
        <v>3</v>
      </c>
      <c r="BT54" s="2">
        <v>4</v>
      </c>
      <c r="BU54" s="2">
        <v>4</v>
      </c>
      <c r="BV54" s="2">
        <v>2</v>
      </c>
      <c r="BW54" s="2">
        <v>2</v>
      </c>
      <c r="BX54" s="2">
        <v>5</v>
      </c>
      <c r="BY54" s="2">
        <v>5</v>
      </c>
      <c r="BZ54" s="2">
        <v>2</v>
      </c>
      <c r="CA54" s="12">
        <f t="shared" si="25"/>
        <v>54</v>
      </c>
      <c r="CB54" s="13">
        <f>AVERAGE(CA54,BH54)</f>
        <v>57.5</v>
      </c>
      <c r="CC54" s="31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12">
        <f t="shared" si="26"/>
        <v>0</v>
      </c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12">
        <f t="shared" si="33"/>
        <v>0</v>
      </c>
      <c r="DJ54" s="13">
        <f t="shared" si="34"/>
        <v>0</v>
      </c>
      <c r="DK54" s="15">
        <f t="shared" si="27"/>
        <v>55.854561717352418</v>
      </c>
      <c r="DL54" s="15">
        <f t="shared" si="28"/>
        <v>55.364937388193205</v>
      </c>
      <c r="DM54" s="15"/>
      <c r="DN54" s="15"/>
      <c r="DO54" s="17"/>
    </row>
    <row r="55" spans="1:119" ht="16.5" customHeight="1" x14ac:dyDescent="0.25">
      <c r="A55" s="2">
        <v>53</v>
      </c>
      <c r="B55" s="10" t="s">
        <v>65</v>
      </c>
      <c r="C55" s="11">
        <v>445</v>
      </c>
      <c r="D55" s="2">
        <v>1</v>
      </c>
      <c r="E55" s="2">
        <v>1</v>
      </c>
      <c r="F55" s="2">
        <v>1</v>
      </c>
      <c r="G55" s="2">
        <v>2</v>
      </c>
      <c r="H55" s="2">
        <v>2</v>
      </c>
      <c r="I55" s="2">
        <v>5</v>
      </c>
      <c r="J55" s="2">
        <v>3</v>
      </c>
      <c r="K55" s="2">
        <v>2.2558139534883699</v>
      </c>
      <c r="L55" s="2">
        <v>5</v>
      </c>
      <c r="M55" s="2">
        <v>4</v>
      </c>
      <c r="N55" s="2">
        <v>4</v>
      </c>
      <c r="O55" s="2">
        <v>5</v>
      </c>
      <c r="P55" s="2">
        <v>4</v>
      </c>
      <c r="Q55" s="2">
        <v>5</v>
      </c>
      <c r="R55" s="2">
        <v>4</v>
      </c>
      <c r="S55" s="2">
        <v>5</v>
      </c>
      <c r="T55" s="2">
        <v>5</v>
      </c>
      <c r="U55" s="12">
        <f t="shared" si="22"/>
        <v>58.255813953488371</v>
      </c>
      <c r="V55" s="2">
        <v>1</v>
      </c>
      <c r="W55" s="2">
        <v>1</v>
      </c>
      <c r="X55" s="2">
        <v>1</v>
      </c>
      <c r="Y55" s="2">
        <v>5</v>
      </c>
      <c r="Z55" s="2">
        <v>2</v>
      </c>
      <c r="AA55" s="2">
        <v>5</v>
      </c>
      <c r="AB55" s="2">
        <v>5</v>
      </c>
      <c r="AC55" s="2">
        <v>4</v>
      </c>
      <c r="AD55" s="2">
        <v>3</v>
      </c>
      <c r="AE55" s="2">
        <v>5</v>
      </c>
      <c r="AF55" s="2">
        <v>5</v>
      </c>
      <c r="AG55" s="2">
        <v>2</v>
      </c>
      <c r="AH55" s="2">
        <v>2</v>
      </c>
      <c r="AI55" s="2">
        <v>2</v>
      </c>
      <c r="AJ55" s="2">
        <v>4</v>
      </c>
      <c r="AK55" s="2">
        <v>2</v>
      </c>
      <c r="AL55" s="2">
        <v>4</v>
      </c>
      <c r="AM55" s="12">
        <f t="shared" si="23"/>
        <v>53</v>
      </c>
      <c r="AN55" s="13">
        <f t="shared" si="37"/>
        <v>55.627906976744185</v>
      </c>
      <c r="AO55" s="14">
        <v>0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12">
        <f t="shared" si="24"/>
        <v>0</v>
      </c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12">
        <f t="shared" si="25"/>
        <v>0</v>
      </c>
      <c r="CB55" s="13">
        <f>AVERAGE(CA55,BH55)</f>
        <v>0</v>
      </c>
      <c r="CC55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12">
        <f t="shared" si="26"/>
        <v>0</v>
      </c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12">
        <f t="shared" si="33"/>
        <v>0</v>
      </c>
      <c r="DJ55" s="13">
        <f t="shared" si="34"/>
        <v>0</v>
      </c>
      <c r="DK55" s="15">
        <f t="shared" si="27"/>
        <v>55.627906976744185</v>
      </c>
      <c r="DL55" s="15">
        <f t="shared" si="28"/>
        <v>58.255813953488371</v>
      </c>
      <c r="DM55" s="15"/>
      <c r="DN55" s="15"/>
      <c r="DO55" s="17"/>
    </row>
    <row r="56" spans="1:119" ht="16.5" customHeight="1" x14ac:dyDescent="0.25">
      <c r="A56" s="2">
        <v>54</v>
      </c>
      <c r="B56" s="19" t="s">
        <v>75</v>
      </c>
      <c r="C56" s="16">
        <v>51</v>
      </c>
      <c r="D56" s="2">
        <v>1</v>
      </c>
      <c r="E56" s="2">
        <v>1</v>
      </c>
      <c r="F56" s="2">
        <v>1</v>
      </c>
      <c r="G56" s="2">
        <v>4</v>
      </c>
      <c r="H56" s="2">
        <v>2</v>
      </c>
      <c r="I56" s="2">
        <v>3</v>
      </c>
      <c r="J56" s="2">
        <v>2</v>
      </c>
      <c r="K56" s="2">
        <v>2.2352941176470602</v>
      </c>
      <c r="L56" s="2">
        <v>5</v>
      </c>
      <c r="M56" s="2">
        <v>4</v>
      </c>
      <c r="N56" s="2">
        <v>2</v>
      </c>
      <c r="O56" s="2">
        <v>5</v>
      </c>
      <c r="P56" s="2">
        <v>4</v>
      </c>
      <c r="Q56" s="2">
        <v>5</v>
      </c>
      <c r="R56" s="2">
        <v>5</v>
      </c>
      <c r="S56" s="2">
        <v>5</v>
      </c>
      <c r="T56" s="2">
        <v>5</v>
      </c>
      <c r="U56" s="12">
        <f t="shared" si="22"/>
        <v>56.235294117647058</v>
      </c>
      <c r="V56" s="2">
        <v>1</v>
      </c>
      <c r="W56" s="2">
        <v>1</v>
      </c>
      <c r="X56" s="2">
        <v>1</v>
      </c>
      <c r="Y56" s="2">
        <v>4</v>
      </c>
      <c r="Z56" s="2">
        <v>2</v>
      </c>
      <c r="AA56" s="2">
        <v>3</v>
      </c>
      <c r="AB56" s="2">
        <v>4</v>
      </c>
      <c r="AC56" s="2">
        <v>3</v>
      </c>
      <c r="AD56" s="2">
        <v>5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4</v>
      </c>
      <c r="AK56" s="2">
        <v>5</v>
      </c>
      <c r="AL56" s="2">
        <v>5</v>
      </c>
      <c r="AM56" s="12">
        <f t="shared" si="23"/>
        <v>55</v>
      </c>
      <c r="AN56" s="13">
        <f t="shared" si="37"/>
        <v>55.617647058823529</v>
      </c>
      <c r="AO56" s="14">
        <v>0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12">
        <f t="shared" si="24"/>
        <v>0</v>
      </c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12">
        <f t="shared" si="25"/>
        <v>0</v>
      </c>
      <c r="CB56" s="13">
        <f>AVERAGE(CA56,BH56)</f>
        <v>0</v>
      </c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12">
        <f t="shared" si="26"/>
        <v>0</v>
      </c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12">
        <f t="shared" si="33"/>
        <v>0</v>
      </c>
      <c r="DJ56" s="13">
        <f t="shared" si="34"/>
        <v>0</v>
      </c>
      <c r="DK56" s="15">
        <f t="shared" si="27"/>
        <v>55.617647058823529</v>
      </c>
      <c r="DL56" s="15">
        <f t="shared" si="28"/>
        <v>56.235294117647058</v>
      </c>
      <c r="DM56" s="15"/>
      <c r="DN56" s="15"/>
      <c r="DO56" s="17"/>
    </row>
    <row r="57" spans="1:119" ht="16.5" customHeight="1" x14ac:dyDescent="0.25">
      <c r="A57" s="2">
        <v>55</v>
      </c>
      <c r="B57" s="22" t="s">
        <v>110</v>
      </c>
      <c r="C57" s="11">
        <v>67</v>
      </c>
      <c r="D57" s="2">
        <v>1</v>
      </c>
      <c r="E57" s="2">
        <v>1</v>
      </c>
      <c r="F57" s="2">
        <v>1</v>
      </c>
      <c r="G57" s="2">
        <v>4</v>
      </c>
      <c r="H57" s="2">
        <v>3</v>
      </c>
      <c r="I57" s="2">
        <v>2</v>
      </c>
      <c r="J57" s="2">
        <v>4</v>
      </c>
      <c r="K57" s="2">
        <v>1.44067796610169</v>
      </c>
      <c r="L57" s="2">
        <v>1</v>
      </c>
      <c r="M57" s="2">
        <v>3</v>
      </c>
      <c r="N57" s="2">
        <v>5</v>
      </c>
      <c r="O57" s="2">
        <v>2</v>
      </c>
      <c r="P57" s="2">
        <v>4</v>
      </c>
      <c r="Q57" s="2">
        <v>5</v>
      </c>
      <c r="R57" s="2">
        <v>4</v>
      </c>
      <c r="S57" s="2">
        <v>4</v>
      </c>
      <c r="T57" s="2">
        <v>4</v>
      </c>
      <c r="U57" s="12">
        <f t="shared" si="22"/>
        <v>49.440677966101688</v>
      </c>
      <c r="V57" s="2">
        <v>1</v>
      </c>
      <c r="W57" s="2">
        <v>1</v>
      </c>
      <c r="X57" s="2">
        <v>1</v>
      </c>
      <c r="Y57" s="21">
        <v>5</v>
      </c>
      <c r="Z57" s="21">
        <v>3</v>
      </c>
      <c r="AA57" s="21">
        <v>5</v>
      </c>
      <c r="AB57" s="21">
        <v>5</v>
      </c>
      <c r="AC57" s="21">
        <v>4</v>
      </c>
      <c r="AD57" s="21">
        <v>2</v>
      </c>
      <c r="AE57" s="21">
        <v>5</v>
      </c>
      <c r="AF57" s="21">
        <v>5</v>
      </c>
      <c r="AG57" s="21">
        <v>4</v>
      </c>
      <c r="AH57" s="21">
        <v>4</v>
      </c>
      <c r="AI57" s="21">
        <v>5</v>
      </c>
      <c r="AJ57" s="21">
        <v>4</v>
      </c>
      <c r="AK57" s="21">
        <v>4</v>
      </c>
      <c r="AL57" s="21">
        <v>4</v>
      </c>
      <c r="AM57" s="12">
        <f t="shared" si="23"/>
        <v>62</v>
      </c>
      <c r="AN57" s="13">
        <f t="shared" si="37"/>
        <v>55.720338983050844</v>
      </c>
      <c r="AO57" s="14">
        <v>3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12">
        <f t="shared" si="24"/>
        <v>0</v>
      </c>
      <c r="BI57" s="2">
        <v>1</v>
      </c>
      <c r="BJ57" s="2">
        <v>1</v>
      </c>
      <c r="BK57" s="2">
        <v>1</v>
      </c>
      <c r="BL57" s="2">
        <v>5</v>
      </c>
      <c r="BM57" s="2">
        <v>3</v>
      </c>
      <c r="BN57" s="2">
        <v>5</v>
      </c>
      <c r="BO57" s="2">
        <v>4</v>
      </c>
      <c r="BP57" s="2">
        <v>2</v>
      </c>
      <c r="BQ57" s="2">
        <v>3</v>
      </c>
      <c r="BR57" s="2">
        <v>5</v>
      </c>
      <c r="BS57" s="2">
        <v>3</v>
      </c>
      <c r="BT57" s="2">
        <v>5</v>
      </c>
      <c r="BU57" s="2">
        <v>5</v>
      </c>
      <c r="BV57" s="2">
        <v>2</v>
      </c>
      <c r="BW57" s="2">
        <v>2</v>
      </c>
      <c r="BX57" s="2">
        <v>2</v>
      </c>
      <c r="BY57" s="2">
        <v>2</v>
      </c>
      <c r="BZ57" s="2">
        <v>1</v>
      </c>
      <c r="CA57" s="12">
        <f t="shared" si="25"/>
        <v>52</v>
      </c>
      <c r="CB57" s="13">
        <f>CA57</f>
        <v>52</v>
      </c>
      <c r="CC57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12">
        <f t="shared" si="26"/>
        <v>0</v>
      </c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12">
        <f t="shared" si="33"/>
        <v>0</v>
      </c>
      <c r="DJ57" s="13">
        <f t="shared" si="34"/>
        <v>0</v>
      </c>
      <c r="DK57" s="15">
        <f t="shared" si="27"/>
        <v>55.560895883777235</v>
      </c>
      <c r="DL57" s="15">
        <f t="shared" si="28"/>
        <v>47.321791767554473</v>
      </c>
      <c r="DM57" s="15">
        <f t="shared" si="29"/>
        <v>61.571428571428569</v>
      </c>
      <c r="DN57" s="15">
        <f t="shared" ref="DN57:DN73" si="38">DL57-DM57</f>
        <v>-14.249636803874097</v>
      </c>
      <c r="DO57" s="17">
        <f t="shared" ref="DO57:DO73" si="39">STDEV(DL57,DM57)/AVERAGE(DL57,DM57)*100</f>
        <v>18.506229831569396</v>
      </c>
    </row>
    <row r="58" spans="1:119" ht="16.5" customHeight="1" x14ac:dyDescent="0.25">
      <c r="A58" s="2">
        <v>56</v>
      </c>
      <c r="B58" s="10" t="s">
        <v>97</v>
      </c>
      <c r="C58" s="16">
        <v>93</v>
      </c>
      <c r="D58" s="2">
        <v>1</v>
      </c>
      <c r="E58" s="2">
        <v>1</v>
      </c>
      <c r="F58" s="2">
        <v>1</v>
      </c>
      <c r="G58" s="2">
        <v>5</v>
      </c>
      <c r="H58" s="2">
        <v>1</v>
      </c>
      <c r="I58" s="2">
        <v>5</v>
      </c>
      <c r="J58" s="2">
        <v>3</v>
      </c>
      <c r="K58" s="2">
        <v>2.48484848484848</v>
      </c>
      <c r="L58" s="2">
        <v>4</v>
      </c>
      <c r="M58" s="2">
        <v>4</v>
      </c>
      <c r="N58" s="2">
        <v>2</v>
      </c>
      <c r="O58" s="2">
        <v>3</v>
      </c>
      <c r="P58" s="2">
        <v>4</v>
      </c>
      <c r="Q58" s="2">
        <v>1</v>
      </c>
      <c r="R58" s="2">
        <v>1</v>
      </c>
      <c r="S58" s="2">
        <v>4</v>
      </c>
      <c r="T58" s="2">
        <v>3</v>
      </c>
      <c r="U58" s="12">
        <f t="shared" si="22"/>
        <v>45.484848484848484</v>
      </c>
      <c r="V58" s="2">
        <v>1</v>
      </c>
      <c r="W58" s="2">
        <v>1</v>
      </c>
      <c r="X58" s="2">
        <v>1</v>
      </c>
      <c r="Y58" s="2">
        <v>4</v>
      </c>
      <c r="Z58" s="2">
        <v>3</v>
      </c>
      <c r="AA58" s="2">
        <v>4</v>
      </c>
      <c r="AB58" s="2">
        <v>5</v>
      </c>
      <c r="AC58" s="2">
        <v>4</v>
      </c>
      <c r="AD58" s="2">
        <v>3</v>
      </c>
      <c r="AE58" s="2">
        <v>5</v>
      </c>
      <c r="AF58" s="2">
        <v>5</v>
      </c>
      <c r="AG58" s="2">
        <v>3</v>
      </c>
      <c r="AH58" s="2">
        <v>3</v>
      </c>
      <c r="AI58" s="2">
        <v>5</v>
      </c>
      <c r="AJ58" s="2">
        <v>5</v>
      </c>
      <c r="AK58" s="2">
        <v>4</v>
      </c>
      <c r="AL58" s="2">
        <v>3</v>
      </c>
      <c r="AM58" s="12">
        <f t="shared" si="23"/>
        <v>59</v>
      </c>
      <c r="AN58" s="13">
        <f t="shared" si="37"/>
        <v>52.242424242424242</v>
      </c>
      <c r="AO58" s="14">
        <v>54</v>
      </c>
      <c r="AP58" s="2">
        <v>1</v>
      </c>
      <c r="AQ58" s="2">
        <v>1</v>
      </c>
      <c r="AR58" s="2">
        <v>1</v>
      </c>
      <c r="AS58" s="2">
        <v>5</v>
      </c>
      <c r="AT58" s="2">
        <v>4</v>
      </c>
      <c r="AU58" s="2">
        <v>2</v>
      </c>
      <c r="AV58" s="2">
        <v>3</v>
      </c>
      <c r="AW58" s="2">
        <v>3</v>
      </c>
      <c r="AX58" s="2">
        <v>3</v>
      </c>
      <c r="AY58" s="2">
        <v>5</v>
      </c>
      <c r="AZ58" s="2">
        <v>4</v>
      </c>
      <c r="BA58" s="2">
        <v>5</v>
      </c>
      <c r="BB58" s="2">
        <v>2</v>
      </c>
      <c r="BC58" s="2">
        <v>2</v>
      </c>
      <c r="BD58" s="2">
        <v>5</v>
      </c>
      <c r="BE58" s="2">
        <v>5</v>
      </c>
      <c r="BF58" s="2">
        <v>5</v>
      </c>
      <c r="BG58" s="2">
        <v>5</v>
      </c>
      <c r="BH58" s="12">
        <f t="shared" si="24"/>
        <v>61</v>
      </c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12">
        <f t="shared" si="25"/>
        <v>0</v>
      </c>
      <c r="CB58" s="13">
        <f>BH58</f>
        <v>61</v>
      </c>
      <c r="CC58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12">
        <f t="shared" si="26"/>
        <v>0</v>
      </c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12">
        <f t="shared" si="33"/>
        <v>0</v>
      </c>
      <c r="DJ58" s="13">
        <f t="shared" si="34"/>
        <v>0</v>
      </c>
      <c r="DK58" s="15">
        <f t="shared" si="27"/>
        <v>55.459492888064318</v>
      </c>
      <c r="DL58" s="15">
        <f t="shared" si="28"/>
        <v>51.184291898577612</v>
      </c>
      <c r="DM58" s="15">
        <f t="shared" si="29"/>
        <v>37.326530612244895</v>
      </c>
      <c r="DN58" s="15">
        <f t="shared" si="38"/>
        <v>13.857761286332718</v>
      </c>
      <c r="DO58" s="17">
        <f t="shared" si="39"/>
        <v>22.14173747268508</v>
      </c>
    </row>
    <row r="59" spans="1:119" ht="16.5" customHeight="1" x14ac:dyDescent="0.25">
      <c r="A59" s="2">
        <v>57</v>
      </c>
      <c r="B59" s="10" t="s">
        <v>100</v>
      </c>
      <c r="C59" s="11">
        <v>74</v>
      </c>
      <c r="D59" s="2">
        <v>1</v>
      </c>
      <c r="E59" s="2">
        <v>1</v>
      </c>
      <c r="F59" s="2">
        <v>1</v>
      </c>
      <c r="G59" s="2">
        <v>3</v>
      </c>
      <c r="H59" s="2">
        <v>4</v>
      </c>
      <c r="I59" s="2">
        <v>4</v>
      </c>
      <c r="J59" s="2">
        <v>4</v>
      </c>
      <c r="K59" s="2">
        <v>1.45161290322581</v>
      </c>
      <c r="L59" s="2">
        <v>3</v>
      </c>
      <c r="M59" s="2">
        <v>4</v>
      </c>
      <c r="N59" s="2">
        <v>4</v>
      </c>
      <c r="O59" s="2">
        <v>4</v>
      </c>
      <c r="P59" s="2">
        <v>1</v>
      </c>
      <c r="Q59" s="2">
        <v>5</v>
      </c>
      <c r="R59" s="2">
        <v>3</v>
      </c>
      <c r="S59" s="2">
        <v>2</v>
      </c>
      <c r="T59" s="2">
        <v>3</v>
      </c>
      <c r="U59" s="12">
        <f t="shared" si="22"/>
        <v>48.451612903225808</v>
      </c>
      <c r="V59" s="2">
        <v>1</v>
      </c>
      <c r="W59" s="2">
        <v>1</v>
      </c>
      <c r="X59" s="2">
        <v>1</v>
      </c>
      <c r="Y59" s="2">
        <v>5</v>
      </c>
      <c r="Z59" s="2">
        <v>2</v>
      </c>
      <c r="AA59" s="2">
        <v>5</v>
      </c>
      <c r="AB59" s="2">
        <v>5</v>
      </c>
      <c r="AC59" s="2">
        <v>4</v>
      </c>
      <c r="AD59" s="2">
        <v>5</v>
      </c>
      <c r="AE59" s="2">
        <v>5</v>
      </c>
      <c r="AF59" s="2">
        <v>5</v>
      </c>
      <c r="AG59" s="2">
        <v>5</v>
      </c>
      <c r="AH59" s="2">
        <v>5</v>
      </c>
      <c r="AI59" s="2">
        <v>3</v>
      </c>
      <c r="AJ59" s="2">
        <v>3</v>
      </c>
      <c r="AK59" s="2">
        <v>2</v>
      </c>
      <c r="AL59" s="2">
        <v>5</v>
      </c>
      <c r="AM59" s="12">
        <f t="shared" si="23"/>
        <v>62</v>
      </c>
      <c r="AN59" s="13">
        <f t="shared" si="37"/>
        <v>55.225806451612904</v>
      </c>
      <c r="AO59" s="14">
        <v>0</v>
      </c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12">
        <f t="shared" si="24"/>
        <v>0</v>
      </c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12">
        <f t="shared" si="25"/>
        <v>0</v>
      </c>
      <c r="CB59" s="13">
        <f>AVERAGE(CA59,BH59)</f>
        <v>0</v>
      </c>
      <c r="CC59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12">
        <f t="shared" si="26"/>
        <v>0</v>
      </c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12">
        <f t="shared" si="33"/>
        <v>0</v>
      </c>
      <c r="DJ59" s="13">
        <f t="shared" si="34"/>
        <v>0</v>
      </c>
      <c r="DK59" s="15">
        <f t="shared" si="27"/>
        <v>55.225806451612904</v>
      </c>
      <c r="DL59" s="15">
        <f t="shared" si="28"/>
        <v>48.451612903225808</v>
      </c>
      <c r="DM59" s="15">
        <f t="shared" si="29"/>
        <v>62</v>
      </c>
      <c r="DN59" s="15">
        <f t="shared" si="38"/>
        <v>-13.548387096774192</v>
      </c>
      <c r="DO59" s="17">
        <f t="shared" si="39"/>
        <v>17.347245800137255</v>
      </c>
    </row>
    <row r="60" spans="1:119" ht="16.5" customHeight="1" x14ac:dyDescent="0.25">
      <c r="A60" s="2">
        <v>58</v>
      </c>
      <c r="B60" s="10" t="s">
        <v>89</v>
      </c>
      <c r="C60" s="16">
        <v>97</v>
      </c>
      <c r="D60" s="2">
        <v>1</v>
      </c>
      <c r="E60" s="2">
        <v>1</v>
      </c>
      <c r="F60" s="2">
        <v>1</v>
      </c>
      <c r="G60" s="2">
        <v>5</v>
      </c>
      <c r="H60" s="2">
        <v>5</v>
      </c>
      <c r="I60" s="2">
        <v>5</v>
      </c>
      <c r="J60" s="2">
        <v>2</v>
      </c>
      <c r="K60" s="2">
        <v>2.0972222222222201</v>
      </c>
      <c r="L60" s="2">
        <v>5</v>
      </c>
      <c r="M60" s="2">
        <v>5</v>
      </c>
      <c r="N60" s="2">
        <v>2</v>
      </c>
      <c r="O60" s="2">
        <v>5</v>
      </c>
      <c r="P60" s="2">
        <v>4</v>
      </c>
      <c r="Q60" s="2">
        <v>1</v>
      </c>
      <c r="R60" s="2">
        <v>1</v>
      </c>
      <c r="S60" s="2">
        <v>5</v>
      </c>
      <c r="T60" s="2">
        <v>5</v>
      </c>
      <c r="U60" s="12">
        <f t="shared" si="22"/>
        <v>55.097222222222221</v>
      </c>
      <c r="V60" s="2">
        <v>1</v>
      </c>
      <c r="W60" s="2">
        <v>1</v>
      </c>
      <c r="X60" s="2">
        <v>1</v>
      </c>
      <c r="Y60" s="2">
        <v>4</v>
      </c>
      <c r="Z60" s="2">
        <v>2</v>
      </c>
      <c r="AA60" s="2">
        <v>5</v>
      </c>
      <c r="AB60" s="2">
        <v>5</v>
      </c>
      <c r="AC60" s="2">
        <v>4</v>
      </c>
      <c r="AD60" s="2">
        <v>3</v>
      </c>
      <c r="AE60" s="2">
        <v>5</v>
      </c>
      <c r="AF60" s="2">
        <v>5</v>
      </c>
      <c r="AG60" s="2">
        <v>1</v>
      </c>
      <c r="AH60" s="2">
        <v>3</v>
      </c>
      <c r="AI60" s="2">
        <v>5</v>
      </c>
      <c r="AJ60" s="2">
        <v>4</v>
      </c>
      <c r="AK60" s="2">
        <v>3</v>
      </c>
      <c r="AL60" s="2">
        <v>3</v>
      </c>
      <c r="AM60" s="12">
        <f t="shared" si="23"/>
        <v>55</v>
      </c>
      <c r="AN60" s="13">
        <f t="shared" si="37"/>
        <v>55.048611111111114</v>
      </c>
      <c r="AO60" s="14">
        <v>0</v>
      </c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12">
        <f t="shared" si="24"/>
        <v>0</v>
      </c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12">
        <f t="shared" si="25"/>
        <v>0</v>
      </c>
      <c r="CB60" s="13">
        <f>AVERAGE(CA60,BH60)</f>
        <v>0</v>
      </c>
      <c r="CC60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12">
        <f t="shared" si="26"/>
        <v>0</v>
      </c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12">
        <f t="shared" si="33"/>
        <v>0</v>
      </c>
      <c r="DJ60" s="13">
        <f t="shared" si="34"/>
        <v>0</v>
      </c>
      <c r="DK60" s="15">
        <f t="shared" si="27"/>
        <v>55.048611111111114</v>
      </c>
      <c r="DL60" s="15">
        <f t="shared" si="28"/>
        <v>55.097222222222221</v>
      </c>
      <c r="DM60" s="15">
        <f t="shared" si="29"/>
        <v>55</v>
      </c>
      <c r="DN60" s="15">
        <f t="shared" si="38"/>
        <v>9.7222222222221433E-2</v>
      </c>
      <c r="DO60" s="17">
        <f t="shared" si="39"/>
        <v>0.12488324633040979</v>
      </c>
    </row>
    <row r="61" spans="1:119" ht="16.5" customHeight="1" x14ac:dyDescent="0.25">
      <c r="A61" s="2">
        <v>59</v>
      </c>
      <c r="B61" s="10" t="s">
        <v>90</v>
      </c>
      <c r="C61" s="11">
        <v>109</v>
      </c>
      <c r="D61" s="2">
        <v>1</v>
      </c>
      <c r="E61" s="2">
        <v>1</v>
      </c>
      <c r="F61" s="2">
        <v>1</v>
      </c>
      <c r="G61" s="2">
        <v>4</v>
      </c>
      <c r="H61" s="2">
        <v>1</v>
      </c>
      <c r="I61" s="2">
        <v>3</v>
      </c>
      <c r="J61" s="2">
        <v>1</v>
      </c>
      <c r="K61" s="2">
        <v>1.9473684210526301</v>
      </c>
      <c r="L61" s="2">
        <v>2</v>
      </c>
      <c r="M61" s="2">
        <v>4</v>
      </c>
      <c r="N61" s="2">
        <v>2</v>
      </c>
      <c r="O61" s="2">
        <v>4</v>
      </c>
      <c r="P61" s="2">
        <v>4</v>
      </c>
      <c r="Q61" s="2">
        <v>5</v>
      </c>
      <c r="R61" s="2">
        <v>3</v>
      </c>
      <c r="S61" s="2">
        <v>3</v>
      </c>
      <c r="T61" s="2">
        <v>2</v>
      </c>
      <c r="U61" s="12">
        <f>SUM(D61:T61)</f>
        <v>42.94736842105263</v>
      </c>
      <c r="V61" s="2">
        <v>1</v>
      </c>
      <c r="W61" s="2">
        <v>1</v>
      </c>
      <c r="X61" s="2">
        <v>1</v>
      </c>
      <c r="Y61" s="2">
        <v>5</v>
      </c>
      <c r="Z61" s="2">
        <v>3</v>
      </c>
      <c r="AA61" s="2">
        <v>5</v>
      </c>
      <c r="AB61" s="2">
        <v>5</v>
      </c>
      <c r="AC61" s="2">
        <v>4</v>
      </c>
      <c r="AD61" s="2">
        <v>5</v>
      </c>
      <c r="AE61" s="2">
        <v>5</v>
      </c>
      <c r="AF61" s="2">
        <v>5</v>
      </c>
      <c r="AG61" s="2">
        <v>1</v>
      </c>
      <c r="AH61" s="2">
        <v>4</v>
      </c>
      <c r="AI61" s="2">
        <v>3</v>
      </c>
      <c r="AJ61" s="2">
        <v>3</v>
      </c>
      <c r="AK61" s="2">
        <v>4</v>
      </c>
      <c r="AL61" s="2">
        <v>5</v>
      </c>
      <c r="AM61" s="12">
        <f>SUM(V61:AL61)</f>
        <v>60</v>
      </c>
      <c r="AN61" s="13">
        <f>AVERAGE(AM61,U61)</f>
        <v>51.473684210526315</v>
      </c>
      <c r="AO61" s="14">
        <v>66</v>
      </c>
      <c r="AP61" s="2">
        <v>1</v>
      </c>
      <c r="AQ61" s="2">
        <v>1</v>
      </c>
      <c r="AR61" s="2">
        <v>1</v>
      </c>
      <c r="AS61" s="2">
        <v>3</v>
      </c>
      <c r="AT61" s="2">
        <v>4</v>
      </c>
      <c r="AU61" s="2">
        <v>5</v>
      </c>
      <c r="AV61" s="2">
        <v>3</v>
      </c>
      <c r="AW61" s="2">
        <v>4</v>
      </c>
      <c r="AX61" s="2">
        <v>4</v>
      </c>
      <c r="AY61" s="2">
        <v>5</v>
      </c>
      <c r="AZ61" s="2">
        <v>4</v>
      </c>
      <c r="BA61" s="2">
        <v>5</v>
      </c>
      <c r="BB61" s="2">
        <v>1</v>
      </c>
      <c r="BC61" s="2">
        <v>3</v>
      </c>
      <c r="BD61" s="2">
        <v>5</v>
      </c>
      <c r="BE61" s="2">
        <v>5</v>
      </c>
      <c r="BF61" s="2">
        <v>5</v>
      </c>
      <c r="BG61" s="2">
        <v>5</v>
      </c>
      <c r="BH61" s="12">
        <f>SUM(AP61:BG61)</f>
        <v>64</v>
      </c>
      <c r="BI61" s="2">
        <v>1</v>
      </c>
      <c r="BJ61" s="2">
        <v>1</v>
      </c>
      <c r="BK61" s="2">
        <v>1</v>
      </c>
      <c r="BL61" s="2">
        <v>5</v>
      </c>
      <c r="BM61" s="2">
        <v>3</v>
      </c>
      <c r="BN61" s="2">
        <v>5</v>
      </c>
      <c r="BO61" s="2">
        <v>2</v>
      </c>
      <c r="BP61" s="2">
        <v>2</v>
      </c>
      <c r="BQ61" s="2">
        <v>2</v>
      </c>
      <c r="BR61" s="2">
        <v>5</v>
      </c>
      <c r="BS61" s="2">
        <v>4</v>
      </c>
      <c r="BT61" s="2">
        <v>5</v>
      </c>
      <c r="BU61" s="2">
        <v>5</v>
      </c>
      <c r="BV61" s="2">
        <v>3</v>
      </c>
      <c r="BW61" s="2">
        <v>2</v>
      </c>
      <c r="BX61" s="2">
        <v>5</v>
      </c>
      <c r="BY61" s="2">
        <v>5</v>
      </c>
      <c r="BZ61" s="2">
        <v>3</v>
      </c>
      <c r="CA61" s="12">
        <f>SUM(SUM(BI61:BZ61))</f>
        <v>59</v>
      </c>
      <c r="CB61" s="13">
        <f>AVERAGE(CA61,BH61)</f>
        <v>61.5</v>
      </c>
      <c r="CC61">
        <v>5</v>
      </c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2">
        <f>SUM(CD61:CR61)</f>
        <v>0</v>
      </c>
      <c r="CT61" s="2">
        <v>1</v>
      </c>
      <c r="CU61" s="2">
        <v>1</v>
      </c>
      <c r="CV61" s="2">
        <v>1</v>
      </c>
      <c r="CW61" s="2">
        <v>5</v>
      </c>
      <c r="CX61" s="2">
        <v>3</v>
      </c>
      <c r="CY61" s="2">
        <v>3</v>
      </c>
      <c r="CZ61" s="2">
        <v>3</v>
      </c>
      <c r="DA61" s="2">
        <v>2</v>
      </c>
      <c r="DB61" s="2">
        <v>2</v>
      </c>
      <c r="DC61" s="2">
        <v>3</v>
      </c>
      <c r="DD61" s="2">
        <v>3</v>
      </c>
      <c r="DE61" s="2">
        <v>4</v>
      </c>
      <c r="DF61" s="2">
        <v>2</v>
      </c>
      <c r="DG61" s="2">
        <v>3</v>
      </c>
      <c r="DH61" s="2">
        <v>3</v>
      </c>
      <c r="DI61" s="12">
        <f>SUM(CT61:DH61)*1.2</f>
        <v>46.8</v>
      </c>
      <c r="DJ61" s="13">
        <f>DI61</f>
        <v>46.8</v>
      </c>
      <c r="DK61" s="15">
        <f>(C61*AN61+AO61*CB61+CC61*DJ61)/(C61+AO61+CC61)</f>
        <v>55.020175438596489</v>
      </c>
      <c r="DL61" s="15">
        <f>(C61*U61+AO61*BH61+CC61*CS61)/(C61+AO61+CC61)</f>
        <v>49.473684210526315</v>
      </c>
      <c r="DM61" s="15"/>
      <c r="DN61" s="15"/>
      <c r="DO61" s="17"/>
    </row>
    <row r="62" spans="1:119" ht="16.5" customHeight="1" x14ac:dyDescent="0.25">
      <c r="A62" s="2">
        <v>60</v>
      </c>
      <c r="B62" s="10" t="s">
        <v>95</v>
      </c>
      <c r="C62" s="16">
        <v>30</v>
      </c>
      <c r="D62" s="2">
        <v>1</v>
      </c>
      <c r="E62" s="2">
        <v>1</v>
      </c>
      <c r="F62" s="2">
        <v>1</v>
      </c>
      <c r="G62" s="2">
        <v>3</v>
      </c>
      <c r="H62" s="2">
        <v>2</v>
      </c>
      <c r="I62" s="2">
        <v>5</v>
      </c>
      <c r="J62" s="2">
        <v>2</v>
      </c>
      <c r="K62" s="2">
        <v>2</v>
      </c>
      <c r="L62" s="2">
        <v>2</v>
      </c>
      <c r="M62" s="2">
        <v>4</v>
      </c>
      <c r="N62" s="2">
        <v>4</v>
      </c>
      <c r="O62" s="2">
        <v>5</v>
      </c>
      <c r="P62" s="2">
        <v>4</v>
      </c>
      <c r="Q62" s="2">
        <v>5</v>
      </c>
      <c r="R62" s="2">
        <v>5</v>
      </c>
      <c r="S62" s="2">
        <v>5</v>
      </c>
      <c r="T62" s="2">
        <v>4</v>
      </c>
      <c r="U62" s="12">
        <f t="shared" si="22"/>
        <v>55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2">
        <f t="shared" si="23"/>
        <v>0</v>
      </c>
      <c r="AN62" s="13">
        <f>U62</f>
        <v>55</v>
      </c>
      <c r="AO62" s="14">
        <v>0</v>
      </c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12">
        <f t="shared" si="24"/>
        <v>0</v>
      </c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12">
        <f t="shared" si="25"/>
        <v>0</v>
      </c>
      <c r="CB62" s="13">
        <f>AVERAGE(CA62,BH62)</f>
        <v>0</v>
      </c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12">
        <f t="shared" si="26"/>
        <v>0</v>
      </c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12">
        <f>SUM(CT62:DH62)</f>
        <v>0</v>
      </c>
      <c r="DJ62" s="13">
        <f t="shared" si="34"/>
        <v>0</v>
      </c>
      <c r="DK62" s="15">
        <f t="shared" si="27"/>
        <v>55</v>
      </c>
      <c r="DL62" s="15">
        <f t="shared" si="28"/>
        <v>55</v>
      </c>
      <c r="DM62" s="15">
        <f t="shared" si="29"/>
        <v>0</v>
      </c>
      <c r="DN62" s="15">
        <f t="shared" si="38"/>
        <v>55</v>
      </c>
      <c r="DO62" s="17">
        <f t="shared" si="39"/>
        <v>141.42135623730951</v>
      </c>
    </row>
    <row r="63" spans="1:119" ht="16.5" customHeight="1" x14ac:dyDescent="0.25">
      <c r="A63" s="2">
        <v>61</v>
      </c>
      <c r="B63" s="10" t="s">
        <v>93</v>
      </c>
      <c r="C63" s="16">
        <v>132</v>
      </c>
      <c r="D63" s="2">
        <v>1</v>
      </c>
      <c r="E63" s="2">
        <v>1</v>
      </c>
      <c r="F63" s="2">
        <v>1</v>
      </c>
      <c r="G63" s="2">
        <v>4</v>
      </c>
      <c r="H63" s="2">
        <v>2</v>
      </c>
      <c r="I63" s="2">
        <v>0</v>
      </c>
      <c r="J63" s="2">
        <v>2</v>
      </c>
      <c r="K63" s="2">
        <v>0.55555555555555602</v>
      </c>
      <c r="L63" s="2">
        <v>1</v>
      </c>
      <c r="M63" s="2">
        <v>5</v>
      </c>
      <c r="N63" s="2">
        <v>3</v>
      </c>
      <c r="O63" s="2">
        <v>3</v>
      </c>
      <c r="P63" s="2">
        <v>4</v>
      </c>
      <c r="Q63" s="2">
        <v>5</v>
      </c>
      <c r="R63" s="2">
        <v>4</v>
      </c>
      <c r="S63" s="2">
        <v>2</v>
      </c>
      <c r="T63" s="2">
        <v>4</v>
      </c>
      <c r="U63" s="12">
        <f>SUM(D63:T63)</f>
        <v>42.555555555555557</v>
      </c>
      <c r="V63" s="2">
        <v>1</v>
      </c>
      <c r="W63" s="2">
        <v>1</v>
      </c>
      <c r="X63" s="2">
        <v>1</v>
      </c>
      <c r="Y63" s="2">
        <v>5</v>
      </c>
      <c r="Z63" s="2">
        <v>3</v>
      </c>
      <c r="AA63" s="2">
        <v>4</v>
      </c>
      <c r="AB63" s="2">
        <v>5</v>
      </c>
      <c r="AC63" s="2">
        <v>4</v>
      </c>
      <c r="AD63" s="2">
        <v>3</v>
      </c>
      <c r="AE63" s="2">
        <v>5</v>
      </c>
      <c r="AF63" s="2">
        <v>5</v>
      </c>
      <c r="AG63" s="2">
        <v>4</v>
      </c>
      <c r="AH63" s="2">
        <v>4</v>
      </c>
      <c r="AI63" s="2">
        <v>2</v>
      </c>
      <c r="AJ63" s="2">
        <v>3</v>
      </c>
      <c r="AK63" s="2">
        <v>5</v>
      </c>
      <c r="AL63" s="2">
        <v>5</v>
      </c>
      <c r="AM63" s="12">
        <f>SUM(V63:AL63)</f>
        <v>60</v>
      </c>
      <c r="AN63" s="13">
        <f>AVERAGE(AM63,U63)</f>
        <v>51.277777777777779</v>
      </c>
      <c r="AO63" s="14">
        <v>62</v>
      </c>
      <c r="AP63" s="2">
        <v>1</v>
      </c>
      <c r="AQ63" s="2">
        <v>1</v>
      </c>
      <c r="AR63" s="2">
        <v>1</v>
      </c>
      <c r="AS63" s="2">
        <v>4</v>
      </c>
      <c r="AT63" s="2">
        <v>3</v>
      </c>
      <c r="AU63" s="2">
        <v>5</v>
      </c>
      <c r="AV63" s="2">
        <v>5</v>
      </c>
      <c r="AW63" s="2">
        <v>2</v>
      </c>
      <c r="AX63" s="2">
        <v>2</v>
      </c>
      <c r="AY63" s="2">
        <v>5</v>
      </c>
      <c r="AZ63" s="2">
        <v>4</v>
      </c>
      <c r="BA63" s="2">
        <v>5</v>
      </c>
      <c r="BB63" s="2">
        <v>3</v>
      </c>
      <c r="BC63" s="2">
        <v>3</v>
      </c>
      <c r="BD63" s="2">
        <v>5</v>
      </c>
      <c r="BE63" s="2">
        <v>5</v>
      </c>
      <c r="BF63" s="2">
        <v>5</v>
      </c>
      <c r="BG63" s="2">
        <v>5</v>
      </c>
      <c r="BH63" s="12">
        <f>SUM(AP63:BG63)</f>
        <v>64</v>
      </c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12">
        <f>SUM(SUM(BI63:BZ63))</f>
        <v>0</v>
      </c>
      <c r="CB63" s="13">
        <f>BH63</f>
        <v>64</v>
      </c>
      <c r="CC63">
        <v>7</v>
      </c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12">
        <f>SUM(CD63:CR63)</f>
        <v>0</v>
      </c>
      <c r="CT63" s="2">
        <v>1</v>
      </c>
      <c r="CU63" s="2">
        <v>1</v>
      </c>
      <c r="CV63" s="2">
        <v>1</v>
      </c>
      <c r="CW63" s="2">
        <v>4</v>
      </c>
      <c r="CX63" s="2">
        <v>1</v>
      </c>
      <c r="CY63" s="2">
        <v>3</v>
      </c>
      <c r="CZ63" s="2">
        <v>3</v>
      </c>
      <c r="DA63" s="2">
        <v>2</v>
      </c>
      <c r="DB63" s="2">
        <v>5</v>
      </c>
      <c r="DC63" s="2">
        <v>3</v>
      </c>
      <c r="DD63" s="2">
        <v>3</v>
      </c>
      <c r="DE63" s="2">
        <v>3</v>
      </c>
      <c r="DF63" s="2">
        <v>2</v>
      </c>
      <c r="DG63" s="2">
        <v>3</v>
      </c>
      <c r="DH63" s="2">
        <v>3</v>
      </c>
      <c r="DI63" s="12">
        <f>SUM(CT63:DH63)*1.2</f>
        <v>45.6</v>
      </c>
      <c r="DJ63" s="13">
        <f>DI63</f>
        <v>45.6</v>
      </c>
      <c r="DK63" s="15">
        <f>(C63*AN63+AO63*CB63+CC63*DJ63)/(C63+AO63+CC63)</f>
        <v>55.004311774461037</v>
      </c>
      <c r="DL63" s="15">
        <f>(C63*U63+AO63*BH63+CC63*CS63)/(C63+AO63+CC63)</f>
        <v>47.688225538971814</v>
      </c>
      <c r="DM63" s="15"/>
      <c r="DN63" s="15"/>
      <c r="DO63" s="17"/>
    </row>
    <row r="64" spans="1:119" ht="16.5" customHeight="1" x14ac:dyDescent="0.25">
      <c r="A64" s="2">
        <v>62</v>
      </c>
      <c r="B64" s="10" t="s">
        <v>99</v>
      </c>
      <c r="C64" s="11">
        <v>117</v>
      </c>
      <c r="D64" s="2">
        <v>1</v>
      </c>
      <c r="E64" s="2">
        <v>1</v>
      </c>
      <c r="F64" s="2">
        <v>1</v>
      </c>
      <c r="G64" s="2">
        <v>4</v>
      </c>
      <c r="H64" s="2">
        <v>2</v>
      </c>
      <c r="I64" s="2">
        <v>2</v>
      </c>
      <c r="J64" s="2">
        <v>0</v>
      </c>
      <c r="K64" s="2">
        <v>2</v>
      </c>
      <c r="L64" s="2">
        <v>3</v>
      </c>
      <c r="M64" s="2">
        <v>3</v>
      </c>
      <c r="N64" s="2">
        <v>2</v>
      </c>
      <c r="O64" s="2">
        <v>3</v>
      </c>
      <c r="P64" s="2">
        <v>4</v>
      </c>
      <c r="Q64" s="2">
        <v>5</v>
      </c>
      <c r="R64" s="2">
        <v>4</v>
      </c>
      <c r="S64" s="2">
        <v>4</v>
      </c>
      <c r="T64" s="2">
        <v>4</v>
      </c>
      <c r="U64" s="12">
        <f t="shared" si="22"/>
        <v>45</v>
      </c>
      <c r="V64" s="2">
        <v>1</v>
      </c>
      <c r="W64" s="2">
        <v>1</v>
      </c>
      <c r="X64" s="2">
        <v>1</v>
      </c>
      <c r="Y64" s="2">
        <v>3</v>
      </c>
      <c r="Z64" s="2">
        <v>4</v>
      </c>
      <c r="AA64" s="2">
        <v>5</v>
      </c>
      <c r="AB64" s="2">
        <v>5</v>
      </c>
      <c r="AC64" s="2">
        <v>4</v>
      </c>
      <c r="AD64" s="2">
        <v>4</v>
      </c>
      <c r="AE64" s="2">
        <v>5</v>
      </c>
      <c r="AF64" s="2">
        <v>5</v>
      </c>
      <c r="AG64" s="2">
        <v>3</v>
      </c>
      <c r="AH64" s="2">
        <v>3</v>
      </c>
      <c r="AI64" s="2">
        <v>5</v>
      </c>
      <c r="AJ64" s="2">
        <v>3</v>
      </c>
      <c r="AK64" s="2">
        <v>2</v>
      </c>
      <c r="AL64" s="2">
        <v>2</v>
      </c>
      <c r="AM64" s="12">
        <f t="shared" si="23"/>
        <v>56</v>
      </c>
      <c r="AN64" s="13">
        <f>AVERAGE(AM64,U64)</f>
        <v>50.5</v>
      </c>
      <c r="AO64" s="14">
        <v>105</v>
      </c>
      <c r="AP64" s="2">
        <v>1</v>
      </c>
      <c r="AQ64" s="2">
        <v>1</v>
      </c>
      <c r="AR64" s="2">
        <v>1</v>
      </c>
      <c r="AS64" s="2">
        <v>4</v>
      </c>
      <c r="AT64" s="2">
        <v>3</v>
      </c>
      <c r="AU64" s="2">
        <v>2</v>
      </c>
      <c r="AV64" s="2">
        <v>3</v>
      </c>
      <c r="AW64" s="2">
        <v>1</v>
      </c>
      <c r="AX64" s="2">
        <v>4</v>
      </c>
      <c r="AY64" s="2">
        <v>5</v>
      </c>
      <c r="AZ64" s="2">
        <v>3</v>
      </c>
      <c r="BA64" s="2">
        <v>5</v>
      </c>
      <c r="BB64" s="2">
        <v>3</v>
      </c>
      <c r="BC64" s="2">
        <v>4</v>
      </c>
      <c r="BD64" s="2">
        <v>5</v>
      </c>
      <c r="BE64" s="2">
        <v>5</v>
      </c>
      <c r="BF64" s="2">
        <v>5</v>
      </c>
      <c r="BG64" s="2">
        <v>5</v>
      </c>
      <c r="BH64" s="12">
        <f t="shared" si="24"/>
        <v>60</v>
      </c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12">
        <f t="shared" si="25"/>
        <v>0</v>
      </c>
      <c r="CB64" s="13">
        <f>BH64</f>
        <v>60</v>
      </c>
      <c r="CC64" s="31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2">
        <f t="shared" si="26"/>
        <v>0</v>
      </c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12">
        <f>SUM(CT64:DH64)</f>
        <v>0</v>
      </c>
      <c r="DJ64" s="13">
        <f t="shared" si="34"/>
        <v>0</v>
      </c>
      <c r="DK64" s="15">
        <f t="shared" si="27"/>
        <v>54.993243243243242</v>
      </c>
      <c r="DL64" s="15">
        <f t="shared" si="28"/>
        <v>52.094594594594597</v>
      </c>
      <c r="DM64" s="15">
        <f t="shared" si="29"/>
        <v>29.513513513513512</v>
      </c>
      <c r="DN64" s="34">
        <f t="shared" si="38"/>
        <v>22.581081081081084</v>
      </c>
      <c r="DO64" s="17">
        <f t="shared" si="39"/>
        <v>39.131493007541664</v>
      </c>
    </row>
    <row r="65" spans="1:119" ht="33.75" customHeight="1" x14ac:dyDescent="0.25">
      <c r="A65" s="2">
        <v>63</v>
      </c>
      <c r="B65" s="19" t="s">
        <v>114</v>
      </c>
      <c r="C65" s="11">
        <v>93</v>
      </c>
      <c r="D65" s="2">
        <v>1</v>
      </c>
      <c r="E65" s="2">
        <v>1</v>
      </c>
      <c r="F65" s="2">
        <v>1</v>
      </c>
      <c r="G65" s="2">
        <v>4</v>
      </c>
      <c r="H65" s="2">
        <v>4</v>
      </c>
      <c r="I65" s="2">
        <v>3</v>
      </c>
      <c r="J65" s="2">
        <v>3</v>
      </c>
      <c r="K65" s="2">
        <v>1.9750000000000001</v>
      </c>
      <c r="L65" s="2">
        <v>5</v>
      </c>
      <c r="M65" s="2">
        <v>5</v>
      </c>
      <c r="N65" s="2">
        <v>2</v>
      </c>
      <c r="O65" s="2">
        <v>5</v>
      </c>
      <c r="P65" s="2">
        <v>3</v>
      </c>
      <c r="Q65" s="2">
        <v>3</v>
      </c>
      <c r="R65" s="2">
        <v>5</v>
      </c>
      <c r="S65" s="2">
        <v>4</v>
      </c>
      <c r="T65" s="2">
        <v>2</v>
      </c>
      <c r="U65" s="12">
        <f t="shared" si="22"/>
        <v>52.975000000000001</v>
      </c>
      <c r="V65" s="2">
        <v>1</v>
      </c>
      <c r="W65" s="2">
        <v>1</v>
      </c>
      <c r="X65" s="2">
        <v>1</v>
      </c>
      <c r="Y65" s="2">
        <v>5</v>
      </c>
      <c r="Z65" s="2">
        <v>3</v>
      </c>
      <c r="AA65" s="2">
        <v>2</v>
      </c>
      <c r="AB65" s="2">
        <v>5</v>
      </c>
      <c r="AC65" s="2">
        <v>4</v>
      </c>
      <c r="AD65" s="2">
        <v>3</v>
      </c>
      <c r="AE65" s="2">
        <v>5</v>
      </c>
      <c r="AF65" s="2">
        <v>5</v>
      </c>
      <c r="AG65" s="2">
        <v>3</v>
      </c>
      <c r="AH65" s="2">
        <v>3</v>
      </c>
      <c r="AI65" s="2">
        <v>5</v>
      </c>
      <c r="AJ65" s="2">
        <v>3</v>
      </c>
      <c r="AK65" s="2">
        <v>4</v>
      </c>
      <c r="AL65" s="2">
        <v>4</v>
      </c>
      <c r="AM65" s="12">
        <f t="shared" si="23"/>
        <v>57</v>
      </c>
      <c r="AN65" s="13">
        <f>AVERAGE(AM65,U65)</f>
        <v>54.987499999999997</v>
      </c>
      <c r="AO65" s="14">
        <v>0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12">
        <f t="shared" si="24"/>
        <v>0</v>
      </c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12">
        <f t="shared" si="25"/>
        <v>0</v>
      </c>
      <c r="CB65" s="13">
        <f>AVERAGE(CA65,BH65)</f>
        <v>0</v>
      </c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2">
        <f t="shared" si="26"/>
        <v>0</v>
      </c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12">
        <f>SUM(CT65:DH65)</f>
        <v>0</v>
      </c>
      <c r="DJ65" s="13">
        <f t="shared" si="34"/>
        <v>0</v>
      </c>
      <c r="DK65" s="15">
        <f t="shared" si="27"/>
        <v>54.987499999999997</v>
      </c>
      <c r="DL65" s="15">
        <f t="shared" si="28"/>
        <v>52.975000000000001</v>
      </c>
      <c r="DM65" s="15"/>
      <c r="DN65" s="15"/>
      <c r="DO65" s="17"/>
    </row>
    <row r="66" spans="1:119" ht="16.5" customHeight="1" x14ac:dyDescent="0.25">
      <c r="A66" s="2">
        <v>64</v>
      </c>
      <c r="B66" s="10" t="s">
        <v>104</v>
      </c>
      <c r="C66" s="11">
        <v>30</v>
      </c>
      <c r="D66" s="2">
        <v>1</v>
      </c>
      <c r="E66" s="2">
        <v>1</v>
      </c>
      <c r="F66" s="2">
        <v>1</v>
      </c>
      <c r="G66" s="2">
        <v>4</v>
      </c>
      <c r="H66" s="2">
        <v>4</v>
      </c>
      <c r="I66" s="2">
        <v>5</v>
      </c>
      <c r="J66" s="2">
        <v>3</v>
      </c>
      <c r="K66" s="2">
        <v>2.6</v>
      </c>
      <c r="L66" s="2">
        <v>3</v>
      </c>
      <c r="M66" s="2">
        <v>3</v>
      </c>
      <c r="N66" s="2">
        <v>2</v>
      </c>
      <c r="O66" s="2">
        <v>1</v>
      </c>
      <c r="P66" s="2">
        <v>4</v>
      </c>
      <c r="Q66" s="2">
        <v>5</v>
      </c>
      <c r="R66" s="2">
        <v>4</v>
      </c>
      <c r="S66" s="2">
        <v>4</v>
      </c>
      <c r="T66" s="2">
        <v>1</v>
      </c>
      <c r="U66" s="12">
        <f t="shared" si="22"/>
        <v>48.6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2">
        <f t="shared" si="23"/>
        <v>0</v>
      </c>
      <c r="AN66" s="13">
        <f>U66</f>
        <v>48.6</v>
      </c>
      <c r="AO66" s="14">
        <v>30</v>
      </c>
      <c r="AP66" s="2">
        <v>1</v>
      </c>
      <c r="AQ66" s="2">
        <v>1</v>
      </c>
      <c r="AR66" s="2">
        <v>1</v>
      </c>
      <c r="AS66" s="2">
        <v>4</v>
      </c>
      <c r="AT66" s="2">
        <v>3</v>
      </c>
      <c r="AU66" s="2">
        <v>5</v>
      </c>
      <c r="AV66" s="2">
        <v>3</v>
      </c>
      <c r="AW66" s="2">
        <v>2</v>
      </c>
      <c r="AX66" s="2">
        <v>3</v>
      </c>
      <c r="AY66" s="2">
        <v>5</v>
      </c>
      <c r="AZ66" s="2">
        <v>4</v>
      </c>
      <c r="BA66" s="2">
        <v>5</v>
      </c>
      <c r="BB66" s="2">
        <v>3</v>
      </c>
      <c r="BC66" s="2">
        <v>2</v>
      </c>
      <c r="BD66" s="2">
        <v>5</v>
      </c>
      <c r="BE66" s="2">
        <v>5</v>
      </c>
      <c r="BF66" s="2">
        <v>4</v>
      </c>
      <c r="BG66" s="2">
        <v>5</v>
      </c>
      <c r="BH66" s="12">
        <f t="shared" si="24"/>
        <v>61</v>
      </c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12">
        <f t="shared" si="25"/>
        <v>0</v>
      </c>
      <c r="CB66" s="13">
        <f>BH66</f>
        <v>61</v>
      </c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2">
        <f t="shared" si="26"/>
        <v>0</v>
      </c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12">
        <f>SUM(CT66:DH66)</f>
        <v>0</v>
      </c>
      <c r="DJ66" s="13">
        <f>AVERAGE(CS66,DI66)</f>
        <v>0</v>
      </c>
      <c r="DK66" s="15">
        <f t="shared" si="27"/>
        <v>54.8</v>
      </c>
      <c r="DL66" s="15">
        <f t="shared" si="28"/>
        <v>54.8</v>
      </c>
      <c r="DM66" s="15"/>
      <c r="DN66" s="15"/>
      <c r="DO66" s="17"/>
    </row>
    <row r="67" spans="1:119" ht="16.5" customHeight="1" x14ac:dyDescent="0.25">
      <c r="A67" s="2">
        <v>65</v>
      </c>
      <c r="B67" s="19" t="s">
        <v>92</v>
      </c>
      <c r="C67" s="11">
        <v>97</v>
      </c>
      <c r="D67" s="2">
        <v>1</v>
      </c>
      <c r="E67" s="2">
        <v>1</v>
      </c>
      <c r="F67" s="2">
        <v>1</v>
      </c>
      <c r="G67" s="2">
        <v>4</v>
      </c>
      <c r="H67" s="2">
        <v>2</v>
      </c>
      <c r="I67" s="2">
        <v>4</v>
      </c>
      <c r="J67" s="2">
        <v>2</v>
      </c>
      <c r="K67" s="2">
        <v>2.17741935483871</v>
      </c>
      <c r="L67" s="2">
        <v>3</v>
      </c>
      <c r="M67" s="2">
        <v>5</v>
      </c>
      <c r="N67" s="2">
        <v>2</v>
      </c>
      <c r="O67" s="2">
        <v>3</v>
      </c>
      <c r="P67" s="2">
        <v>4</v>
      </c>
      <c r="Q67" s="2">
        <v>5</v>
      </c>
      <c r="R67" s="2">
        <v>3</v>
      </c>
      <c r="S67" s="2">
        <v>5</v>
      </c>
      <c r="T67" s="2">
        <v>4</v>
      </c>
      <c r="U67" s="12">
        <f>SUM(D67:T67)</f>
        <v>51.177419354838712</v>
      </c>
      <c r="V67" s="2">
        <v>1</v>
      </c>
      <c r="W67" s="2">
        <v>1</v>
      </c>
      <c r="X67" s="2">
        <v>1</v>
      </c>
      <c r="Y67" s="2">
        <v>5</v>
      </c>
      <c r="Z67" s="2">
        <v>2</v>
      </c>
      <c r="AA67" s="2">
        <v>5</v>
      </c>
      <c r="AB67" s="2">
        <v>5</v>
      </c>
      <c r="AC67" s="2">
        <v>4</v>
      </c>
      <c r="AD67" s="2">
        <v>3</v>
      </c>
      <c r="AE67" s="2">
        <v>5</v>
      </c>
      <c r="AF67" s="2">
        <v>5</v>
      </c>
      <c r="AG67" s="2">
        <v>4</v>
      </c>
      <c r="AH67" s="2">
        <v>4</v>
      </c>
      <c r="AI67" s="2">
        <v>5</v>
      </c>
      <c r="AJ67" s="2">
        <v>2</v>
      </c>
      <c r="AK67" s="2">
        <v>4</v>
      </c>
      <c r="AL67" s="2">
        <v>3</v>
      </c>
      <c r="AM67" s="12">
        <f>SUM(V67:AL67)</f>
        <v>59</v>
      </c>
      <c r="AN67" s="13">
        <f>AVERAGE(AM67,U67)</f>
        <v>55.088709677419359</v>
      </c>
      <c r="AO67" s="14">
        <v>99</v>
      </c>
      <c r="AP67" s="2">
        <v>1</v>
      </c>
      <c r="AQ67" s="2">
        <v>1</v>
      </c>
      <c r="AR67" s="2">
        <v>1</v>
      </c>
      <c r="AS67" s="2">
        <v>3</v>
      </c>
      <c r="AT67" s="2">
        <v>3</v>
      </c>
      <c r="AU67" s="2">
        <v>5</v>
      </c>
      <c r="AV67" s="2">
        <v>3</v>
      </c>
      <c r="AW67" s="2">
        <v>2</v>
      </c>
      <c r="AX67" s="2">
        <v>3</v>
      </c>
      <c r="AY67" s="2">
        <v>5</v>
      </c>
      <c r="AZ67" s="2">
        <v>4</v>
      </c>
      <c r="BA67" s="2">
        <v>5</v>
      </c>
      <c r="BB67" s="2">
        <v>4</v>
      </c>
      <c r="BC67" s="2">
        <v>3</v>
      </c>
      <c r="BD67" s="2">
        <v>5</v>
      </c>
      <c r="BE67" s="2">
        <v>5</v>
      </c>
      <c r="BF67" s="2">
        <v>5</v>
      </c>
      <c r="BG67" s="2">
        <v>5</v>
      </c>
      <c r="BH67" s="12">
        <f>SUM(AP67:BG67)</f>
        <v>63</v>
      </c>
      <c r="BI67" s="2">
        <v>1</v>
      </c>
      <c r="BJ67" s="2">
        <v>1</v>
      </c>
      <c r="BK67" s="2">
        <v>1</v>
      </c>
      <c r="BL67" s="2">
        <v>5</v>
      </c>
      <c r="BM67" s="2">
        <v>3</v>
      </c>
      <c r="BN67" s="2">
        <v>5</v>
      </c>
      <c r="BO67" s="2">
        <v>4</v>
      </c>
      <c r="BP67" s="2">
        <v>2</v>
      </c>
      <c r="BQ67" s="2">
        <v>2</v>
      </c>
      <c r="BR67" s="2">
        <v>5</v>
      </c>
      <c r="BS67" s="2">
        <v>3</v>
      </c>
      <c r="BT67" s="2">
        <v>5</v>
      </c>
      <c r="BU67" s="2">
        <v>5</v>
      </c>
      <c r="BV67" s="2">
        <v>3</v>
      </c>
      <c r="BW67" s="2">
        <v>3</v>
      </c>
      <c r="BX67" s="2">
        <v>3</v>
      </c>
      <c r="BY67" s="2">
        <v>4</v>
      </c>
      <c r="BZ67" s="2">
        <v>2</v>
      </c>
      <c r="CA67" s="12">
        <f>SUM(SUM(BI67:BZ67))</f>
        <v>57</v>
      </c>
      <c r="CB67" s="13">
        <f>AVERAGE(CA67,BH67)</f>
        <v>60</v>
      </c>
      <c r="CC67" s="31">
        <v>48</v>
      </c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2">
        <f>SUM(CD67:CR67)</f>
        <v>0</v>
      </c>
      <c r="CT67" s="2">
        <v>1</v>
      </c>
      <c r="CU67" s="2">
        <v>1</v>
      </c>
      <c r="CV67" s="2">
        <v>1</v>
      </c>
      <c r="CW67" s="2">
        <v>4</v>
      </c>
      <c r="CX67" s="2">
        <v>2</v>
      </c>
      <c r="CY67" s="2">
        <v>3</v>
      </c>
      <c r="CZ67" s="2">
        <v>3</v>
      </c>
      <c r="DA67" s="2">
        <v>2</v>
      </c>
      <c r="DB67" s="2">
        <v>5</v>
      </c>
      <c r="DC67" s="2">
        <v>1</v>
      </c>
      <c r="DD67" s="2">
        <v>3</v>
      </c>
      <c r="DE67" s="2">
        <v>4</v>
      </c>
      <c r="DF67" s="2">
        <v>2</v>
      </c>
      <c r="DG67" s="2">
        <v>1</v>
      </c>
      <c r="DH67" s="2">
        <v>3</v>
      </c>
      <c r="DI67" s="12">
        <f>SUM(CT67:DH67)*1.2</f>
        <v>43.199999999999996</v>
      </c>
      <c r="DJ67" s="13">
        <f>DI67</f>
        <v>43.199999999999996</v>
      </c>
      <c r="DK67" s="15">
        <f>(C67*AN67+AO67*CB67+CC67*DJ67)/(C67+AO67+CC67)</f>
        <v>54.742642781597041</v>
      </c>
      <c r="DL67" s="15">
        <f>(C67*U67+AO67*BH67+CC67*CS67)/(C67+AO67+CC67)</f>
        <v>45.90659703860392</v>
      </c>
      <c r="DM67" s="15">
        <f>(C67*AM67+AO67*CA67+CC67*DI67)/(C67+AO67+CC67)</f>
        <v>55.080327868852457</v>
      </c>
      <c r="DN67" s="15">
        <f>DL67-DM67</f>
        <v>-9.1737308302485374</v>
      </c>
      <c r="DO67" s="17">
        <f>STDEV(DL67,DM67)/AVERAGE(DL67,DM67)*100</f>
        <v>12.846826031772524</v>
      </c>
    </row>
    <row r="68" spans="1:119" ht="16.5" customHeight="1" x14ac:dyDescent="0.25">
      <c r="A68" s="2">
        <v>66</v>
      </c>
      <c r="B68" s="18" t="s">
        <v>82</v>
      </c>
      <c r="C68" s="11">
        <v>30</v>
      </c>
      <c r="D68" s="2">
        <v>1</v>
      </c>
      <c r="E68" s="2">
        <v>1</v>
      </c>
      <c r="F68" s="2">
        <v>1</v>
      </c>
      <c r="G68" s="2">
        <v>5</v>
      </c>
      <c r="H68" s="2">
        <v>5</v>
      </c>
      <c r="I68" s="2">
        <v>5</v>
      </c>
      <c r="J68" s="2">
        <v>3</v>
      </c>
      <c r="K68" s="2">
        <v>1.56666666666667</v>
      </c>
      <c r="L68" s="2">
        <v>5</v>
      </c>
      <c r="M68" s="2">
        <v>4</v>
      </c>
      <c r="N68" s="2">
        <v>2</v>
      </c>
      <c r="O68" s="2">
        <v>5</v>
      </c>
      <c r="P68" s="2">
        <v>3</v>
      </c>
      <c r="Q68" s="2">
        <v>2</v>
      </c>
      <c r="R68" s="2">
        <v>1</v>
      </c>
      <c r="S68" s="2">
        <v>5</v>
      </c>
      <c r="T68" s="2">
        <v>5</v>
      </c>
      <c r="U68" s="12">
        <f t="shared" si="22"/>
        <v>54.56666666666667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2">
        <f t="shared" si="23"/>
        <v>0</v>
      </c>
      <c r="AN68" s="13">
        <f>U68</f>
        <v>54.56666666666667</v>
      </c>
      <c r="AO68" s="14">
        <v>0</v>
      </c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12">
        <f t="shared" si="24"/>
        <v>0</v>
      </c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12">
        <f t="shared" si="25"/>
        <v>0</v>
      </c>
      <c r="CB68" s="13">
        <f t="shared" ref="CB68:CB77" si="40">AVERAGE(CA68,BH68)</f>
        <v>0</v>
      </c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2">
        <f t="shared" si="26"/>
        <v>0</v>
      </c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12">
        <f>SUM(CT68:DH68)</f>
        <v>0</v>
      </c>
      <c r="DJ68" s="13">
        <f t="shared" ref="DJ68:DJ74" si="41">AVERAGE(CS68,DI68)</f>
        <v>0</v>
      </c>
      <c r="DK68" s="15">
        <f t="shared" si="27"/>
        <v>54.56666666666667</v>
      </c>
      <c r="DL68" s="15">
        <f t="shared" si="28"/>
        <v>54.56666666666667</v>
      </c>
      <c r="DM68" s="15">
        <f t="shared" si="29"/>
        <v>0</v>
      </c>
      <c r="DN68" s="15">
        <f t="shared" si="38"/>
        <v>54.56666666666667</v>
      </c>
      <c r="DO68" s="17">
        <f t="shared" si="39"/>
        <v>141.42135623730948</v>
      </c>
    </row>
    <row r="69" spans="1:119" ht="16.5" customHeight="1" x14ac:dyDescent="0.25">
      <c r="A69" s="2">
        <v>67</v>
      </c>
      <c r="B69" s="10" t="s">
        <v>85</v>
      </c>
      <c r="C69" s="11">
        <v>30</v>
      </c>
      <c r="D69" s="2">
        <v>1</v>
      </c>
      <c r="E69" s="2">
        <v>1</v>
      </c>
      <c r="F69" s="2">
        <v>1</v>
      </c>
      <c r="G69" s="2">
        <v>4</v>
      </c>
      <c r="H69" s="2">
        <v>2</v>
      </c>
      <c r="I69" s="2">
        <v>5</v>
      </c>
      <c r="J69" s="2">
        <v>2</v>
      </c>
      <c r="K69" s="2">
        <v>2.3333333333333299</v>
      </c>
      <c r="L69" s="2">
        <v>3</v>
      </c>
      <c r="M69" s="2">
        <v>4</v>
      </c>
      <c r="N69" s="2">
        <v>2</v>
      </c>
      <c r="O69" s="2">
        <v>5</v>
      </c>
      <c r="P69" s="2">
        <v>4</v>
      </c>
      <c r="Q69" s="2">
        <v>5</v>
      </c>
      <c r="R69" s="2">
        <v>4</v>
      </c>
      <c r="S69" s="2">
        <v>5</v>
      </c>
      <c r="T69" s="2">
        <v>4</v>
      </c>
      <c r="U69" s="12">
        <f t="shared" si="22"/>
        <v>54.333333333333329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12">
        <f t="shared" si="23"/>
        <v>0</v>
      </c>
      <c r="AN69" s="13">
        <f>U69</f>
        <v>54.333333333333329</v>
      </c>
      <c r="AO69" s="14">
        <v>0</v>
      </c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12">
        <f t="shared" si="24"/>
        <v>0</v>
      </c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12">
        <f t="shared" si="25"/>
        <v>0</v>
      </c>
      <c r="CB69" s="13">
        <f t="shared" si="40"/>
        <v>0</v>
      </c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2">
        <f t="shared" si="26"/>
        <v>0</v>
      </c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12">
        <f>SUM(CT69:DH69)</f>
        <v>0</v>
      </c>
      <c r="DJ69" s="13">
        <f t="shared" si="41"/>
        <v>0</v>
      </c>
      <c r="DK69" s="15">
        <f t="shared" si="27"/>
        <v>54.333333333333329</v>
      </c>
      <c r="DL69" s="15">
        <f t="shared" si="28"/>
        <v>54.333333333333329</v>
      </c>
      <c r="DM69" s="15"/>
      <c r="DN69" s="15"/>
      <c r="DO69" s="17"/>
    </row>
    <row r="70" spans="1:119" ht="16.5" customHeight="1" x14ac:dyDescent="0.25">
      <c r="A70" s="2">
        <v>68</v>
      </c>
      <c r="B70" s="10" t="s">
        <v>96</v>
      </c>
      <c r="C70" s="11">
        <v>30</v>
      </c>
      <c r="D70" s="2">
        <v>1</v>
      </c>
      <c r="E70" s="2">
        <v>1</v>
      </c>
      <c r="F70" s="2">
        <v>1</v>
      </c>
      <c r="G70" s="2">
        <v>3</v>
      </c>
      <c r="H70" s="2">
        <v>4</v>
      </c>
      <c r="I70" s="2">
        <v>5</v>
      </c>
      <c r="J70" s="2">
        <v>2</v>
      </c>
      <c r="K70" s="2">
        <v>2.2000000000000002</v>
      </c>
      <c r="L70" s="2">
        <v>3</v>
      </c>
      <c r="M70" s="2">
        <v>3</v>
      </c>
      <c r="N70" s="2">
        <v>3</v>
      </c>
      <c r="O70" s="2">
        <v>5</v>
      </c>
      <c r="P70" s="2">
        <v>4</v>
      </c>
      <c r="Q70" s="2">
        <v>5</v>
      </c>
      <c r="R70" s="2">
        <v>5</v>
      </c>
      <c r="S70" s="2">
        <v>4</v>
      </c>
      <c r="T70" s="2">
        <v>3</v>
      </c>
      <c r="U70" s="12">
        <f t="shared" si="22"/>
        <v>54.2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2">
        <f t="shared" si="23"/>
        <v>0</v>
      </c>
      <c r="AN70" s="13">
        <f>U70</f>
        <v>54.2</v>
      </c>
      <c r="AO70" s="14">
        <v>0</v>
      </c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12">
        <f t="shared" si="24"/>
        <v>0</v>
      </c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12">
        <f t="shared" si="25"/>
        <v>0</v>
      </c>
      <c r="CB70" s="13">
        <f t="shared" si="40"/>
        <v>0</v>
      </c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2">
        <f t="shared" si="26"/>
        <v>0</v>
      </c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12">
        <f>SUM(CT70:DH70)</f>
        <v>0</v>
      </c>
      <c r="DJ70" s="13">
        <f t="shared" si="41"/>
        <v>0</v>
      </c>
      <c r="DK70" s="15">
        <f t="shared" si="27"/>
        <v>54.2</v>
      </c>
      <c r="DL70" s="15">
        <f t="shared" si="28"/>
        <v>54.2</v>
      </c>
      <c r="DM70" s="15"/>
      <c r="DN70" s="15"/>
      <c r="DO70" s="17"/>
    </row>
    <row r="71" spans="1:119" ht="16.5" customHeight="1" x14ac:dyDescent="0.25">
      <c r="A71" s="2">
        <v>69</v>
      </c>
      <c r="B71" s="10" t="s">
        <v>103</v>
      </c>
      <c r="C71" s="11">
        <v>99</v>
      </c>
      <c r="D71" s="2">
        <v>1</v>
      </c>
      <c r="E71" s="2">
        <v>1</v>
      </c>
      <c r="F71" s="2">
        <v>1</v>
      </c>
      <c r="G71" s="2">
        <v>4</v>
      </c>
      <c r="H71" s="2">
        <v>3</v>
      </c>
      <c r="I71" s="2">
        <v>4</v>
      </c>
      <c r="J71" s="2">
        <v>3</v>
      </c>
      <c r="K71" s="2">
        <v>1.36486486486487</v>
      </c>
      <c r="L71" s="2">
        <v>3</v>
      </c>
      <c r="M71" s="2">
        <v>3</v>
      </c>
      <c r="N71" s="2">
        <v>4</v>
      </c>
      <c r="O71" s="2">
        <v>1</v>
      </c>
      <c r="P71" s="2">
        <v>5</v>
      </c>
      <c r="Q71" s="2">
        <v>3</v>
      </c>
      <c r="R71" s="2">
        <v>3</v>
      </c>
      <c r="S71" s="2">
        <v>4</v>
      </c>
      <c r="T71" s="2">
        <v>2</v>
      </c>
      <c r="U71" s="12">
        <f>SUM(D71:T71)</f>
        <v>46.36486486486487</v>
      </c>
      <c r="V71" s="2">
        <v>1</v>
      </c>
      <c r="W71" s="2">
        <v>1</v>
      </c>
      <c r="X71" s="2">
        <v>1</v>
      </c>
      <c r="Y71" s="2">
        <v>4</v>
      </c>
      <c r="Z71" s="2">
        <v>3</v>
      </c>
      <c r="AA71" s="2">
        <v>2</v>
      </c>
      <c r="AB71" s="2">
        <v>5</v>
      </c>
      <c r="AC71" s="2">
        <v>4</v>
      </c>
      <c r="AD71" s="2">
        <v>3</v>
      </c>
      <c r="AE71" s="2">
        <v>5</v>
      </c>
      <c r="AF71" s="2">
        <v>5</v>
      </c>
      <c r="AG71" s="2">
        <v>3</v>
      </c>
      <c r="AH71" s="2">
        <v>2</v>
      </c>
      <c r="AI71" s="2">
        <v>3</v>
      </c>
      <c r="AJ71" s="2">
        <v>2</v>
      </c>
      <c r="AK71" s="2">
        <v>5</v>
      </c>
      <c r="AL71" s="2">
        <v>2</v>
      </c>
      <c r="AM71" s="12">
        <f>SUM(V71:AL71)</f>
        <v>51</v>
      </c>
      <c r="AN71" s="13">
        <f>AVERAGE(AM71,U71)</f>
        <v>48.682432432432435</v>
      </c>
      <c r="AO71" s="14">
        <v>99</v>
      </c>
      <c r="AP71" s="2">
        <v>1</v>
      </c>
      <c r="AQ71" s="2">
        <v>1</v>
      </c>
      <c r="AR71" s="2">
        <v>1</v>
      </c>
      <c r="AS71" s="2">
        <v>4</v>
      </c>
      <c r="AT71" s="2">
        <v>3</v>
      </c>
      <c r="AU71" s="2">
        <v>5</v>
      </c>
      <c r="AV71" s="2">
        <v>3</v>
      </c>
      <c r="AW71" s="2">
        <v>2</v>
      </c>
      <c r="AX71" s="2">
        <v>3</v>
      </c>
      <c r="AY71" s="2">
        <v>5</v>
      </c>
      <c r="AZ71" s="2">
        <v>4</v>
      </c>
      <c r="BA71" s="2">
        <v>5</v>
      </c>
      <c r="BB71" s="2">
        <v>3</v>
      </c>
      <c r="BC71" s="2">
        <v>3</v>
      </c>
      <c r="BD71" s="2">
        <v>5</v>
      </c>
      <c r="BE71" s="2">
        <v>5</v>
      </c>
      <c r="BF71" s="2">
        <v>5</v>
      </c>
      <c r="BG71" s="2">
        <v>5</v>
      </c>
      <c r="BH71" s="12">
        <f>SUM(AP71:BG71)</f>
        <v>63</v>
      </c>
      <c r="BI71" s="2">
        <v>1</v>
      </c>
      <c r="BJ71" s="2">
        <v>1</v>
      </c>
      <c r="BK71" s="2">
        <v>1</v>
      </c>
      <c r="BL71" s="2">
        <v>5</v>
      </c>
      <c r="BM71" s="2">
        <v>3</v>
      </c>
      <c r="BN71" s="2">
        <v>5</v>
      </c>
      <c r="BO71" s="2">
        <v>4</v>
      </c>
      <c r="BP71" s="2">
        <v>2</v>
      </c>
      <c r="BQ71" s="2">
        <v>3</v>
      </c>
      <c r="BR71" s="2">
        <v>5</v>
      </c>
      <c r="BS71" s="2">
        <v>4</v>
      </c>
      <c r="BT71" s="2">
        <v>4</v>
      </c>
      <c r="BU71" s="2">
        <v>5</v>
      </c>
      <c r="BV71" s="2">
        <v>4</v>
      </c>
      <c r="BW71" s="2">
        <v>3</v>
      </c>
      <c r="BX71" s="2">
        <v>5</v>
      </c>
      <c r="BY71" s="2">
        <v>3</v>
      </c>
      <c r="BZ71" s="2">
        <v>1</v>
      </c>
      <c r="CA71" s="12">
        <f>SUM(SUM(BI71:BZ71))</f>
        <v>59</v>
      </c>
      <c r="CB71" s="13">
        <f>AVERAGE(CA71,BH71)</f>
        <v>61</v>
      </c>
      <c r="CC71" s="31">
        <v>20</v>
      </c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2">
        <f>SUM(CD71:CR71)</f>
        <v>0</v>
      </c>
      <c r="CT71" s="2">
        <v>1</v>
      </c>
      <c r="CU71" s="2">
        <v>1</v>
      </c>
      <c r="CV71" s="2">
        <v>1</v>
      </c>
      <c r="CW71" s="2">
        <v>4</v>
      </c>
      <c r="CX71" s="2">
        <v>3</v>
      </c>
      <c r="CY71" s="2">
        <v>3</v>
      </c>
      <c r="CZ71" s="2">
        <v>2</v>
      </c>
      <c r="DA71" s="2">
        <v>2</v>
      </c>
      <c r="DB71" s="2">
        <v>5</v>
      </c>
      <c r="DC71" s="2">
        <v>2</v>
      </c>
      <c r="DD71" s="2">
        <v>2</v>
      </c>
      <c r="DE71" s="2">
        <v>3</v>
      </c>
      <c r="DF71" s="2">
        <v>2</v>
      </c>
      <c r="DG71" s="2">
        <v>4</v>
      </c>
      <c r="DH71" s="2">
        <v>2</v>
      </c>
      <c r="DI71" s="12">
        <f>SUM(CT71:DH71)*1.2</f>
        <v>44.4</v>
      </c>
      <c r="DJ71" s="13">
        <f>DI71</f>
        <v>44.4</v>
      </c>
      <c r="DK71" s="15">
        <f>(C71*AN71+AO71*CB71+CC71*DJ71)/(C71+AO71+CC71)</f>
        <v>53.883306471609217</v>
      </c>
      <c r="DL71" s="15">
        <f>(C71*U71+AO71*BH71+CC71*CS71)/(C71+AO71+CC71)</f>
        <v>49.665695512025799</v>
      </c>
      <c r="DM71" s="15">
        <f>(C71*AM71+AO71*CA71+CC71*DI71)/(C71+AO71+CC71)</f>
        <v>54.027522935779814</v>
      </c>
      <c r="DN71" s="15">
        <f>DL71-DM71</f>
        <v>-4.3618274237540149</v>
      </c>
      <c r="DO71" s="17">
        <f>STDEV(DL71,DM71)/AVERAGE(DL71,DM71)*100</f>
        <v>5.9488514212805459</v>
      </c>
    </row>
    <row r="72" spans="1:119" ht="16.5" customHeight="1" x14ac:dyDescent="0.25">
      <c r="A72" s="2">
        <v>70</v>
      </c>
      <c r="B72" s="23" t="s">
        <v>111</v>
      </c>
      <c r="C72" s="11">
        <v>176</v>
      </c>
      <c r="D72" s="2">
        <v>1</v>
      </c>
      <c r="E72" s="2">
        <v>1</v>
      </c>
      <c r="F72" s="2">
        <v>1</v>
      </c>
      <c r="G72" s="2">
        <v>5</v>
      </c>
      <c r="H72" s="2">
        <v>3</v>
      </c>
      <c r="I72" s="2">
        <v>3</v>
      </c>
      <c r="J72" s="2">
        <v>2</v>
      </c>
      <c r="K72" s="2">
        <v>2.31506849315068</v>
      </c>
      <c r="L72" s="2">
        <v>4</v>
      </c>
      <c r="M72" s="2">
        <v>3</v>
      </c>
      <c r="N72" s="2">
        <v>4</v>
      </c>
      <c r="O72" s="2">
        <v>5</v>
      </c>
      <c r="P72" s="2">
        <v>4</v>
      </c>
      <c r="Q72" s="2">
        <v>4</v>
      </c>
      <c r="R72" s="2">
        <v>4</v>
      </c>
      <c r="S72" s="2">
        <v>2</v>
      </c>
      <c r="T72" s="2">
        <v>2</v>
      </c>
      <c r="U72" s="12">
        <f t="shared" si="22"/>
        <v>50.315068493150676</v>
      </c>
      <c r="V72" s="2">
        <v>1</v>
      </c>
      <c r="W72" s="2">
        <v>1</v>
      </c>
      <c r="X72" s="2">
        <v>1</v>
      </c>
      <c r="Y72" s="2">
        <v>5</v>
      </c>
      <c r="Z72" s="2">
        <v>3</v>
      </c>
      <c r="AA72" s="2">
        <v>3</v>
      </c>
      <c r="AB72" s="2">
        <v>5</v>
      </c>
      <c r="AC72" s="2">
        <v>4</v>
      </c>
      <c r="AD72" s="2">
        <v>3</v>
      </c>
      <c r="AE72" s="2">
        <v>5</v>
      </c>
      <c r="AF72" s="2">
        <v>5</v>
      </c>
      <c r="AG72" s="2">
        <v>4</v>
      </c>
      <c r="AH72" s="2">
        <v>4</v>
      </c>
      <c r="AI72" s="2">
        <v>3</v>
      </c>
      <c r="AJ72" s="2">
        <v>2</v>
      </c>
      <c r="AK72" s="2">
        <v>4</v>
      </c>
      <c r="AL72" s="2">
        <v>4</v>
      </c>
      <c r="AM72" s="12">
        <f t="shared" si="23"/>
        <v>57</v>
      </c>
      <c r="AN72" s="13">
        <f>AVERAGE(AM72,U72)</f>
        <v>53.657534246575338</v>
      </c>
      <c r="AO72" s="14">
        <v>0</v>
      </c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12">
        <f t="shared" si="24"/>
        <v>0</v>
      </c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12">
        <f t="shared" si="25"/>
        <v>0</v>
      </c>
      <c r="CB72" s="13">
        <f t="shared" si="40"/>
        <v>0</v>
      </c>
      <c r="CC7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2">
        <f t="shared" si="26"/>
        <v>0</v>
      </c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12">
        <f>SUM(CT72:DH72)</f>
        <v>0</v>
      </c>
      <c r="DJ72" s="13">
        <f t="shared" si="41"/>
        <v>0</v>
      </c>
      <c r="DK72" s="15">
        <f t="shared" si="27"/>
        <v>53.657534246575331</v>
      </c>
      <c r="DL72" s="15">
        <f t="shared" si="28"/>
        <v>50.315068493150676</v>
      </c>
      <c r="DM72" s="15">
        <f t="shared" si="29"/>
        <v>57</v>
      </c>
      <c r="DN72" s="15">
        <f t="shared" si="38"/>
        <v>-6.684931506849324</v>
      </c>
      <c r="DO72" s="17">
        <f t="shared" si="39"/>
        <v>8.809499852413472</v>
      </c>
    </row>
    <row r="73" spans="1:119" ht="16.5" customHeight="1" x14ac:dyDescent="0.25">
      <c r="A73" s="2">
        <v>71</v>
      </c>
      <c r="B73" s="10" t="s">
        <v>81</v>
      </c>
      <c r="C73" s="16">
        <v>69</v>
      </c>
      <c r="D73" s="2">
        <v>1</v>
      </c>
      <c r="E73" s="2">
        <v>1</v>
      </c>
      <c r="F73" s="2">
        <v>1</v>
      </c>
      <c r="G73" s="2">
        <v>4</v>
      </c>
      <c r="H73" s="2">
        <v>2</v>
      </c>
      <c r="I73" s="2">
        <v>5</v>
      </c>
      <c r="J73" s="2">
        <v>2</v>
      </c>
      <c r="K73" s="2">
        <v>1.72463768115942</v>
      </c>
      <c r="L73" s="2">
        <v>4</v>
      </c>
      <c r="M73" s="2">
        <v>3</v>
      </c>
      <c r="N73" s="2">
        <v>4</v>
      </c>
      <c r="O73" s="2">
        <v>4</v>
      </c>
      <c r="P73" s="2">
        <v>3</v>
      </c>
      <c r="Q73" s="2">
        <v>1</v>
      </c>
      <c r="R73" s="2">
        <v>4</v>
      </c>
      <c r="S73" s="2">
        <v>5</v>
      </c>
      <c r="T73" s="2">
        <v>5</v>
      </c>
      <c r="U73" s="12">
        <f t="shared" ref="U73:U81" si="42">SUM(D73:T73)</f>
        <v>50.724637681159422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2">
        <f t="shared" ref="AM73:AM81" si="43">SUM(V73:AL73)</f>
        <v>0</v>
      </c>
      <c r="AN73" s="13">
        <f>U73</f>
        <v>50.724637681159422</v>
      </c>
      <c r="AO73" s="14">
        <v>68</v>
      </c>
      <c r="AP73" s="2">
        <v>1</v>
      </c>
      <c r="AQ73" s="2">
        <v>1</v>
      </c>
      <c r="AR73" s="2">
        <v>1</v>
      </c>
      <c r="AS73" s="2">
        <v>3</v>
      </c>
      <c r="AT73" s="2">
        <v>3</v>
      </c>
      <c r="AU73" s="2">
        <v>5</v>
      </c>
      <c r="AV73" s="2">
        <v>2</v>
      </c>
      <c r="AW73" s="2">
        <v>1</v>
      </c>
      <c r="AX73" s="2">
        <v>4</v>
      </c>
      <c r="AY73" s="2">
        <v>5</v>
      </c>
      <c r="AZ73" s="2">
        <v>4</v>
      </c>
      <c r="BA73" s="2">
        <v>5</v>
      </c>
      <c r="BB73" s="2">
        <v>3</v>
      </c>
      <c r="BC73" s="2">
        <v>3</v>
      </c>
      <c r="BD73" s="2">
        <v>5</v>
      </c>
      <c r="BE73" s="2">
        <v>5</v>
      </c>
      <c r="BF73" s="2">
        <v>5</v>
      </c>
      <c r="BG73" s="2">
        <v>5</v>
      </c>
      <c r="BH73" s="12">
        <f t="shared" ref="BH73:BH81" si="44">SUM(AP73:BG73)</f>
        <v>61</v>
      </c>
      <c r="BI73" s="2">
        <v>1</v>
      </c>
      <c r="BJ73" s="2">
        <v>1</v>
      </c>
      <c r="BK73" s="2">
        <v>1</v>
      </c>
      <c r="BL73" s="2">
        <v>4</v>
      </c>
      <c r="BM73" s="2">
        <v>3</v>
      </c>
      <c r="BN73" s="2">
        <v>4</v>
      </c>
      <c r="BO73" s="2">
        <v>3</v>
      </c>
      <c r="BP73" s="2">
        <v>2</v>
      </c>
      <c r="BQ73" s="2">
        <v>2</v>
      </c>
      <c r="BR73" s="2">
        <v>5</v>
      </c>
      <c r="BS73" s="2">
        <v>3</v>
      </c>
      <c r="BT73" s="2">
        <v>5</v>
      </c>
      <c r="BU73" s="2">
        <v>5</v>
      </c>
      <c r="BV73" s="2">
        <v>2</v>
      </c>
      <c r="BW73" s="2">
        <v>3</v>
      </c>
      <c r="BX73" s="2">
        <v>4</v>
      </c>
      <c r="BY73" s="2">
        <v>2</v>
      </c>
      <c r="BZ73" s="2">
        <v>2</v>
      </c>
      <c r="CA73" s="12">
        <f t="shared" ref="CA73:CA81" si="45">SUM(SUM(BI73:BZ73))</f>
        <v>52</v>
      </c>
      <c r="CB73" s="13">
        <f t="shared" si="40"/>
        <v>56.5</v>
      </c>
      <c r="CC73" s="31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2">
        <f t="shared" ref="CS73:CS81" si="46">SUM(CD73:CR73)</f>
        <v>0</v>
      </c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12">
        <f t="shared" ref="DI73:DI81" si="47">SUM(CT73:DH73)</f>
        <v>0</v>
      </c>
      <c r="DJ73" s="13">
        <f t="shared" si="41"/>
        <v>0</v>
      </c>
      <c r="DK73" s="15">
        <f t="shared" ref="DK73:DK81" si="48">(C73*AN73+AO73*CB73+CC73*DJ73)/(C73+AO73+CC73)</f>
        <v>53.591240875912412</v>
      </c>
      <c r="DL73" s="15">
        <f t="shared" ref="DL73:DL81" si="49">(C73*U73+AO73*BH73+CC73*CS73)/(C73+AO73+CC73)</f>
        <v>55.824817518248175</v>
      </c>
      <c r="DM73" s="15">
        <f t="shared" ref="DM73:DM81" si="50">(C73*AM73+AO73*CA73+CC73*DI73)/(C73+AO73+CC73)</f>
        <v>25.810218978102188</v>
      </c>
      <c r="DN73" s="34">
        <f t="shared" si="38"/>
        <v>30.014598540145986</v>
      </c>
      <c r="DO73" s="17">
        <f t="shared" si="39"/>
        <v>51.996120962787607</v>
      </c>
    </row>
    <row r="74" spans="1:119" ht="30" customHeight="1" x14ac:dyDescent="0.25">
      <c r="A74" s="2">
        <v>72</v>
      </c>
      <c r="B74" s="19" t="s">
        <v>108</v>
      </c>
      <c r="C74" s="16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2">
        <f t="shared" si="42"/>
        <v>0</v>
      </c>
      <c r="V74" s="2"/>
      <c r="W74" s="2"/>
      <c r="X74" s="2"/>
      <c r="Y74" s="2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12">
        <f t="shared" si="43"/>
        <v>0</v>
      </c>
      <c r="AN74" s="13">
        <f>AVERAGE(AM74,U74)</f>
        <v>0</v>
      </c>
      <c r="AO74" s="14">
        <v>103</v>
      </c>
      <c r="AP74" s="2">
        <v>1</v>
      </c>
      <c r="AQ74" s="2">
        <v>1</v>
      </c>
      <c r="AR74" s="2">
        <v>1</v>
      </c>
      <c r="AS74" s="2">
        <v>4</v>
      </c>
      <c r="AT74" s="2">
        <v>3</v>
      </c>
      <c r="AU74" s="2">
        <v>3</v>
      </c>
      <c r="AV74" s="2">
        <v>3</v>
      </c>
      <c r="AW74" s="2">
        <v>3</v>
      </c>
      <c r="AX74" s="2">
        <v>2</v>
      </c>
      <c r="AY74" s="2">
        <v>2</v>
      </c>
      <c r="AZ74" s="2">
        <v>4</v>
      </c>
      <c r="BA74" s="2">
        <v>5</v>
      </c>
      <c r="BB74" s="2">
        <v>3</v>
      </c>
      <c r="BC74" s="2">
        <v>2</v>
      </c>
      <c r="BD74" s="2">
        <v>3</v>
      </c>
      <c r="BE74" s="2">
        <v>5</v>
      </c>
      <c r="BF74" s="2">
        <v>1</v>
      </c>
      <c r="BG74" s="2">
        <v>5</v>
      </c>
      <c r="BH74" s="12">
        <f t="shared" si="44"/>
        <v>51</v>
      </c>
      <c r="BI74" s="2">
        <v>1</v>
      </c>
      <c r="BJ74" s="2">
        <v>1</v>
      </c>
      <c r="BK74" s="2">
        <v>1</v>
      </c>
      <c r="BL74" s="2">
        <v>4</v>
      </c>
      <c r="BM74" s="2">
        <v>3</v>
      </c>
      <c r="BN74" s="2">
        <v>4</v>
      </c>
      <c r="BO74" s="2">
        <v>3</v>
      </c>
      <c r="BP74" s="2">
        <v>3</v>
      </c>
      <c r="BQ74" s="2">
        <v>2</v>
      </c>
      <c r="BR74" s="2">
        <v>5</v>
      </c>
      <c r="BS74" s="2">
        <v>4</v>
      </c>
      <c r="BT74" s="2">
        <v>5</v>
      </c>
      <c r="BU74" s="2">
        <v>5</v>
      </c>
      <c r="BV74" s="2">
        <v>3</v>
      </c>
      <c r="BW74" s="2">
        <v>3</v>
      </c>
      <c r="BX74" s="2">
        <v>3</v>
      </c>
      <c r="BY74" s="2">
        <v>3</v>
      </c>
      <c r="BZ74" s="2">
        <v>3</v>
      </c>
      <c r="CA74" s="12">
        <f t="shared" si="45"/>
        <v>56</v>
      </c>
      <c r="CB74" s="13">
        <f t="shared" si="40"/>
        <v>53.5</v>
      </c>
      <c r="CC74" s="31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2">
        <f t="shared" si="46"/>
        <v>0</v>
      </c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12">
        <f t="shared" si="47"/>
        <v>0</v>
      </c>
      <c r="DJ74" s="13">
        <f t="shared" si="41"/>
        <v>0</v>
      </c>
      <c r="DK74" s="15">
        <f t="shared" si="48"/>
        <v>53.5</v>
      </c>
      <c r="DL74" s="15">
        <f t="shared" si="49"/>
        <v>51</v>
      </c>
      <c r="DM74" s="15">
        <f>(C74*AM74+AO74*CA74+CC74*DI74)/(C74+AO74+CC74)</f>
        <v>56</v>
      </c>
      <c r="DN74" s="15">
        <f t="shared" ref="DN74:DN81" si="51">DL74-DM74</f>
        <v>-5</v>
      </c>
      <c r="DO74" s="17">
        <f t="shared" ref="DO74:DO81" si="52">STDEV(DL74,DM74)/AVERAGE(DL74,DM74)*100</f>
        <v>6.6084745905284823</v>
      </c>
    </row>
    <row r="75" spans="1:119" ht="16.5" customHeight="1" x14ac:dyDescent="0.25">
      <c r="A75" s="2">
        <v>73</v>
      </c>
      <c r="B75" s="10" t="s">
        <v>113</v>
      </c>
      <c r="C75" s="11"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2">
        <f t="shared" si="42"/>
        <v>0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12">
        <f t="shared" si="43"/>
        <v>0</v>
      </c>
      <c r="AN75" s="13">
        <f>AVERAGE(AM75,U75)</f>
        <v>0</v>
      </c>
      <c r="AO75" s="14">
        <v>93</v>
      </c>
      <c r="AP75" s="2">
        <v>1</v>
      </c>
      <c r="AQ75" s="2">
        <v>1</v>
      </c>
      <c r="AR75" s="2">
        <v>1</v>
      </c>
      <c r="AS75" s="2">
        <v>5</v>
      </c>
      <c r="AT75" s="2">
        <v>4</v>
      </c>
      <c r="AU75" s="2">
        <v>4</v>
      </c>
      <c r="AV75" s="2">
        <v>3</v>
      </c>
      <c r="AW75" s="2">
        <v>3</v>
      </c>
      <c r="AX75" s="2">
        <v>3</v>
      </c>
      <c r="AY75" s="2">
        <v>5</v>
      </c>
      <c r="AZ75" s="2">
        <v>4</v>
      </c>
      <c r="BA75" s="2">
        <v>2</v>
      </c>
      <c r="BB75" s="2">
        <v>3</v>
      </c>
      <c r="BC75" s="2">
        <v>2</v>
      </c>
      <c r="BD75" s="2">
        <v>5</v>
      </c>
      <c r="BE75" s="2">
        <v>5</v>
      </c>
      <c r="BF75" s="2">
        <v>3</v>
      </c>
      <c r="BG75" s="2">
        <v>5</v>
      </c>
      <c r="BH75" s="12">
        <f t="shared" si="44"/>
        <v>59</v>
      </c>
      <c r="BI75" s="2">
        <v>1</v>
      </c>
      <c r="BJ75" s="2">
        <v>1</v>
      </c>
      <c r="BK75" s="2">
        <v>1</v>
      </c>
      <c r="BL75" s="2">
        <v>4</v>
      </c>
      <c r="BM75" s="2">
        <v>4</v>
      </c>
      <c r="BN75" s="2">
        <v>4</v>
      </c>
      <c r="BO75" s="2">
        <v>4</v>
      </c>
      <c r="BP75" s="2">
        <v>1</v>
      </c>
      <c r="BQ75" s="2">
        <v>2</v>
      </c>
      <c r="BR75" s="2">
        <v>3</v>
      </c>
      <c r="BS75" s="2">
        <v>4</v>
      </c>
      <c r="BT75" s="2">
        <v>4</v>
      </c>
      <c r="BU75" s="2">
        <v>1</v>
      </c>
      <c r="BV75" s="2">
        <v>2</v>
      </c>
      <c r="BW75" s="2">
        <v>3</v>
      </c>
      <c r="BX75" s="2">
        <v>3</v>
      </c>
      <c r="BY75" s="2">
        <v>3</v>
      </c>
      <c r="BZ75" s="2">
        <v>2</v>
      </c>
      <c r="CA75" s="12">
        <f t="shared" si="45"/>
        <v>47</v>
      </c>
      <c r="CB75" s="13">
        <f t="shared" si="40"/>
        <v>53</v>
      </c>
      <c r="CC75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2">
        <f t="shared" si="46"/>
        <v>0</v>
      </c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12">
        <f t="shared" si="47"/>
        <v>0</v>
      </c>
      <c r="DJ75" s="13">
        <f t="shared" ref="DJ75:DJ81" si="53">AVERAGE(CS75,DI75)</f>
        <v>0</v>
      </c>
      <c r="DK75" s="15">
        <f t="shared" si="48"/>
        <v>53</v>
      </c>
      <c r="DL75" s="15">
        <f t="shared" si="49"/>
        <v>59</v>
      </c>
      <c r="DM75" s="15"/>
      <c r="DN75" s="15"/>
      <c r="DO75" s="17"/>
    </row>
    <row r="76" spans="1:119" x14ac:dyDescent="0.25">
      <c r="A76" s="2">
        <v>46</v>
      </c>
      <c r="B76" s="33" t="s">
        <v>118</v>
      </c>
      <c r="C76" s="16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2">
        <f>SUM(D76:T76)</f>
        <v>0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12">
        <f>SUM(V76:AL76)</f>
        <v>0</v>
      </c>
      <c r="AN76" s="13">
        <f>AVERAGE(AM76,U76)</f>
        <v>0</v>
      </c>
      <c r="AO76" s="14">
        <v>50</v>
      </c>
      <c r="AP76" s="2">
        <v>1</v>
      </c>
      <c r="AQ76" s="2">
        <v>0</v>
      </c>
      <c r="AR76" s="2">
        <v>0</v>
      </c>
      <c r="AS76" s="2">
        <v>3</v>
      </c>
      <c r="AT76" s="2">
        <v>3</v>
      </c>
      <c r="AU76" s="2">
        <v>3</v>
      </c>
      <c r="AV76" s="2">
        <v>4</v>
      </c>
      <c r="AW76" s="2">
        <v>3</v>
      </c>
      <c r="AX76" s="2">
        <v>4</v>
      </c>
      <c r="AY76" s="2">
        <v>4</v>
      </c>
      <c r="AZ76" s="2">
        <v>5</v>
      </c>
      <c r="BA76" s="2">
        <v>4</v>
      </c>
      <c r="BB76" s="2">
        <v>3</v>
      </c>
      <c r="BC76" s="2">
        <v>2</v>
      </c>
      <c r="BD76" s="2">
        <v>3</v>
      </c>
      <c r="BE76" s="2">
        <v>4</v>
      </c>
      <c r="BF76" s="2">
        <v>3</v>
      </c>
      <c r="BG76" s="2">
        <v>4</v>
      </c>
      <c r="BH76" s="12">
        <f>SUM(AP76:BG76)</f>
        <v>53</v>
      </c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12">
        <f>SUM(SUM(BI76:BZ76))</f>
        <v>0</v>
      </c>
      <c r="CB76" s="13">
        <f>BH76</f>
        <v>53</v>
      </c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2">
        <f>SUM(CD76:CR76)</f>
        <v>0</v>
      </c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12">
        <f>SUM(CT76:DH76)</f>
        <v>0</v>
      </c>
      <c r="DJ76" s="13">
        <f>AVERAGE(CS76,DI76)</f>
        <v>0</v>
      </c>
      <c r="DK76" s="15">
        <f>(C76*U76+AO76*BH76+CC76*CS76)/(C76+AO76+CC76)</f>
        <v>53</v>
      </c>
      <c r="DL76" s="15">
        <f>(C76*U76+AO76*BH76+CC76*CS76)/(C76+AO76+CC76)</f>
        <v>53</v>
      </c>
      <c r="DM76" s="15">
        <f t="shared" ref="DM76" si="54">(C76*AM76+AO76*CA76+CC76*DI76)/(C76+AO76+CC76)</f>
        <v>0</v>
      </c>
      <c r="DN76" s="15">
        <f t="shared" ref="DN76" si="55">DL76-DM76</f>
        <v>53</v>
      </c>
      <c r="DO76" s="17">
        <f t="shared" ref="DO76" si="56">STDEV(DL76,DM76)/AVERAGE(DL76,DM76)*100</f>
        <v>141.42135623730948</v>
      </c>
    </row>
    <row r="77" spans="1:119" ht="16.5" customHeight="1" x14ac:dyDescent="0.25">
      <c r="A77" s="2">
        <v>74</v>
      </c>
      <c r="B77" s="18" t="s">
        <v>107</v>
      </c>
      <c r="C77" s="16">
        <v>58</v>
      </c>
      <c r="D77" s="2">
        <v>1</v>
      </c>
      <c r="E77" s="2">
        <v>1</v>
      </c>
      <c r="F77" s="2">
        <v>1</v>
      </c>
      <c r="G77" s="2">
        <v>4</v>
      </c>
      <c r="H77" s="2">
        <v>3</v>
      </c>
      <c r="I77" s="2">
        <v>4</v>
      </c>
      <c r="J77" s="2">
        <v>3</v>
      </c>
      <c r="K77" s="2">
        <v>1.7931034482758601</v>
      </c>
      <c r="L77" s="2">
        <v>4</v>
      </c>
      <c r="M77" s="2">
        <v>3</v>
      </c>
      <c r="N77" s="2">
        <v>4</v>
      </c>
      <c r="O77" s="2">
        <v>4</v>
      </c>
      <c r="P77" s="2">
        <v>5</v>
      </c>
      <c r="Q77" s="2">
        <v>4</v>
      </c>
      <c r="R77" s="2">
        <v>3</v>
      </c>
      <c r="S77" s="2">
        <v>4</v>
      </c>
      <c r="T77" s="2">
        <v>3</v>
      </c>
      <c r="U77" s="12">
        <f t="shared" si="42"/>
        <v>52.793103448275858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12">
        <f t="shared" si="43"/>
        <v>0</v>
      </c>
      <c r="AN77" s="13">
        <f>U77</f>
        <v>52.793103448275858</v>
      </c>
      <c r="AO77" s="14">
        <v>0</v>
      </c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12">
        <f t="shared" si="44"/>
        <v>0</v>
      </c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12">
        <f t="shared" si="45"/>
        <v>0</v>
      </c>
      <c r="CB77" s="13">
        <f t="shared" si="40"/>
        <v>0</v>
      </c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2">
        <f t="shared" si="46"/>
        <v>0</v>
      </c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12">
        <f t="shared" si="47"/>
        <v>0</v>
      </c>
      <c r="DJ77" s="13">
        <f t="shared" si="53"/>
        <v>0</v>
      </c>
      <c r="DK77" s="15">
        <f t="shared" si="48"/>
        <v>52.793103448275858</v>
      </c>
      <c r="DL77" s="15">
        <f t="shared" si="49"/>
        <v>52.793103448275858</v>
      </c>
      <c r="DM77" s="15"/>
      <c r="DN77" s="15"/>
      <c r="DO77" s="17"/>
    </row>
    <row r="78" spans="1:119" ht="30.75" customHeight="1" x14ac:dyDescent="0.25">
      <c r="A78" s="2">
        <v>75</v>
      </c>
      <c r="B78" s="10" t="s">
        <v>57</v>
      </c>
      <c r="C78" s="11">
        <v>62</v>
      </c>
      <c r="D78" s="2"/>
      <c r="E78" s="2"/>
      <c r="F78" s="2"/>
      <c r="G78" s="2"/>
      <c r="H78" s="2"/>
      <c r="I78" s="2">
        <v>5</v>
      </c>
      <c r="J78" s="2">
        <v>4</v>
      </c>
      <c r="K78" s="2">
        <v>2.4677419354838701</v>
      </c>
      <c r="L78" s="2">
        <v>5</v>
      </c>
      <c r="M78" s="2">
        <v>3</v>
      </c>
      <c r="N78" s="2">
        <v>2</v>
      </c>
      <c r="O78" s="2">
        <v>5</v>
      </c>
      <c r="P78" s="2">
        <v>2</v>
      </c>
      <c r="Q78" s="2">
        <v>5</v>
      </c>
      <c r="R78" s="2">
        <v>5</v>
      </c>
      <c r="S78" s="2">
        <v>5</v>
      </c>
      <c r="T78" s="2">
        <v>5</v>
      </c>
      <c r="U78" s="12">
        <f t="shared" si="42"/>
        <v>48.467741935483872</v>
      </c>
      <c r="V78" s="2"/>
      <c r="W78" s="2"/>
      <c r="X78" s="2"/>
      <c r="Y78" s="2"/>
      <c r="Z78" s="2"/>
      <c r="AA78" s="2">
        <v>4</v>
      </c>
      <c r="AB78" s="2">
        <v>4</v>
      </c>
      <c r="AC78" s="2">
        <v>2.4677419354838701</v>
      </c>
      <c r="AD78" s="2">
        <v>5</v>
      </c>
      <c r="AE78" s="2">
        <v>3</v>
      </c>
      <c r="AF78" s="2">
        <v>2</v>
      </c>
      <c r="AG78" s="2">
        <v>5</v>
      </c>
      <c r="AH78" s="2">
        <v>2</v>
      </c>
      <c r="AI78" s="2">
        <v>3</v>
      </c>
      <c r="AJ78" s="2">
        <v>4</v>
      </c>
      <c r="AK78" s="2">
        <v>4</v>
      </c>
      <c r="AL78" s="2">
        <v>3</v>
      </c>
      <c r="AM78" s="12">
        <f t="shared" si="43"/>
        <v>41.467741935483872</v>
      </c>
      <c r="AN78" s="13">
        <f>AVERAGE(AM78,U78)</f>
        <v>44.967741935483872</v>
      </c>
      <c r="AO78" s="14">
        <v>50</v>
      </c>
      <c r="AP78" s="2"/>
      <c r="AQ78" s="2"/>
      <c r="AR78" s="2"/>
      <c r="AS78" s="2">
        <v>3</v>
      </c>
      <c r="AT78" s="2">
        <v>3</v>
      </c>
      <c r="AU78" s="2">
        <v>3</v>
      </c>
      <c r="AV78" s="2">
        <v>4</v>
      </c>
      <c r="AW78" s="2">
        <v>3</v>
      </c>
      <c r="AX78" s="2">
        <v>2</v>
      </c>
      <c r="AY78" s="2">
        <v>5</v>
      </c>
      <c r="AZ78" s="2">
        <v>4</v>
      </c>
      <c r="BA78" s="2">
        <v>4</v>
      </c>
      <c r="BB78" s="2">
        <v>5</v>
      </c>
      <c r="BC78" s="2">
        <v>5</v>
      </c>
      <c r="BD78" s="2">
        <v>5</v>
      </c>
      <c r="BE78" s="2">
        <v>5</v>
      </c>
      <c r="BF78" s="2">
        <v>5</v>
      </c>
      <c r="BG78" s="2">
        <v>5</v>
      </c>
      <c r="BH78" s="12">
        <f t="shared" si="44"/>
        <v>61</v>
      </c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12">
        <f t="shared" si="45"/>
        <v>0</v>
      </c>
      <c r="CB78" s="13">
        <f>BH78</f>
        <v>61</v>
      </c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12">
        <f t="shared" si="46"/>
        <v>0</v>
      </c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12">
        <f t="shared" si="47"/>
        <v>0</v>
      </c>
      <c r="DJ78" s="13">
        <f t="shared" si="53"/>
        <v>0</v>
      </c>
      <c r="DK78" s="15">
        <f t="shared" si="48"/>
        <v>52.125</v>
      </c>
      <c r="DL78" s="15">
        <f t="shared" si="49"/>
        <v>54.0625</v>
      </c>
      <c r="DM78" s="15"/>
      <c r="DN78" s="15"/>
      <c r="DO78" s="17"/>
    </row>
    <row r="79" spans="1:119" x14ac:dyDescent="0.25">
      <c r="A79" s="2">
        <v>76</v>
      </c>
      <c r="B79" s="10" t="s">
        <v>94</v>
      </c>
      <c r="C79" s="16">
        <v>63</v>
      </c>
      <c r="D79" s="2">
        <v>1</v>
      </c>
      <c r="E79" s="2">
        <v>1</v>
      </c>
      <c r="F79" s="2">
        <v>1</v>
      </c>
      <c r="G79" s="2">
        <v>3</v>
      </c>
      <c r="H79" s="2">
        <v>2</v>
      </c>
      <c r="I79" s="2">
        <v>4</v>
      </c>
      <c r="J79" s="2">
        <v>3</v>
      </c>
      <c r="K79" s="2">
        <v>1.8730158730158699</v>
      </c>
      <c r="L79" s="2">
        <v>1</v>
      </c>
      <c r="M79" s="2">
        <v>4</v>
      </c>
      <c r="N79" s="2">
        <v>4</v>
      </c>
      <c r="O79" s="2">
        <v>2</v>
      </c>
      <c r="P79" s="2">
        <v>4</v>
      </c>
      <c r="Q79" s="2">
        <v>1</v>
      </c>
      <c r="R79" s="2">
        <v>4</v>
      </c>
      <c r="S79" s="2">
        <v>4</v>
      </c>
      <c r="T79" s="2">
        <v>3</v>
      </c>
      <c r="U79" s="12">
        <f t="shared" si="42"/>
        <v>43.873015873015873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12">
        <f t="shared" si="43"/>
        <v>0</v>
      </c>
      <c r="AN79" s="13">
        <f>U79</f>
        <v>43.873015873015873</v>
      </c>
      <c r="AO79" s="14">
        <v>58</v>
      </c>
      <c r="AP79" s="2">
        <v>1</v>
      </c>
      <c r="AQ79" s="2">
        <v>1</v>
      </c>
      <c r="AR79" s="2">
        <v>1</v>
      </c>
      <c r="AS79" s="2">
        <v>5</v>
      </c>
      <c r="AT79" s="2">
        <v>3</v>
      </c>
      <c r="AU79" s="2">
        <v>5</v>
      </c>
      <c r="AV79" s="2">
        <v>2</v>
      </c>
      <c r="AW79" s="2">
        <v>3</v>
      </c>
      <c r="AX79" s="2">
        <v>3</v>
      </c>
      <c r="AY79" s="2">
        <v>5</v>
      </c>
      <c r="AZ79" s="2">
        <v>4</v>
      </c>
      <c r="BA79" s="2">
        <v>5</v>
      </c>
      <c r="BB79" s="2">
        <v>1</v>
      </c>
      <c r="BC79" s="2">
        <v>1</v>
      </c>
      <c r="BD79" s="2">
        <v>5</v>
      </c>
      <c r="BE79" s="2">
        <v>5</v>
      </c>
      <c r="BF79" s="2">
        <v>5</v>
      </c>
      <c r="BG79" s="2">
        <v>5</v>
      </c>
      <c r="BH79" s="12">
        <f t="shared" si="44"/>
        <v>60</v>
      </c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12">
        <f t="shared" si="45"/>
        <v>0</v>
      </c>
      <c r="CB79" s="13">
        <f>BH79</f>
        <v>60</v>
      </c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12">
        <f t="shared" si="46"/>
        <v>0</v>
      </c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12">
        <f t="shared" si="47"/>
        <v>0</v>
      </c>
      <c r="DJ79" s="13">
        <f t="shared" si="53"/>
        <v>0</v>
      </c>
      <c r="DK79" s="15">
        <f t="shared" si="48"/>
        <v>51.603305785123965</v>
      </c>
      <c r="DL79" s="15">
        <f t="shared" si="49"/>
        <v>51.603305785123965</v>
      </c>
      <c r="DM79" s="15"/>
      <c r="DN79" s="15"/>
      <c r="DO79" s="17"/>
    </row>
    <row r="80" spans="1:119" ht="14.25" customHeight="1" x14ac:dyDescent="0.25">
      <c r="A80" s="2">
        <v>77</v>
      </c>
      <c r="B80" s="18" t="s">
        <v>102</v>
      </c>
      <c r="C80" s="11">
        <v>112</v>
      </c>
      <c r="D80" s="2">
        <v>1</v>
      </c>
      <c r="E80" s="2">
        <v>1</v>
      </c>
      <c r="F80" s="2">
        <v>1</v>
      </c>
      <c r="G80" s="2">
        <v>5</v>
      </c>
      <c r="H80" s="2">
        <v>4</v>
      </c>
      <c r="I80" s="2">
        <v>2</v>
      </c>
      <c r="J80" s="2">
        <v>4</v>
      </c>
      <c r="K80" s="2">
        <v>1.91139240506329</v>
      </c>
      <c r="L80" s="2">
        <v>4</v>
      </c>
      <c r="M80" s="2">
        <v>4</v>
      </c>
      <c r="N80" s="2">
        <v>2</v>
      </c>
      <c r="O80" s="2">
        <v>1</v>
      </c>
      <c r="P80" s="2">
        <v>4</v>
      </c>
      <c r="Q80" s="2">
        <v>1</v>
      </c>
      <c r="R80" s="2">
        <v>2</v>
      </c>
      <c r="S80" s="2">
        <v>4</v>
      </c>
      <c r="T80" s="2">
        <v>4</v>
      </c>
      <c r="U80" s="12">
        <f t="shared" si="42"/>
        <v>45.911392405063289</v>
      </c>
      <c r="V80" s="2">
        <v>1</v>
      </c>
      <c r="W80" s="2">
        <v>1</v>
      </c>
      <c r="X80" s="2">
        <v>1</v>
      </c>
      <c r="Y80" s="2">
        <v>5</v>
      </c>
      <c r="Z80" s="2">
        <v>4</v>
      </c>
      <c r="AA80" s="2">
        <v>3</v>
      </c>
      <c r="AB80" s="2">
        <v>5</v>
      </c>
      <c r="AC80" s="2">
        <v>4</v>
      </c>
      <c r="AD80" s="2">
        <v>3</v>
      </c>
      <c r="AE80" s="2">
        <v>5</v>
      </c>
      <c r="AF80" s="2">
        <v>5</v>
      </c>
      <c r="AG80" s="2">
        <v>2</v>
      </c>
      <c r="AH80" s="2">
        <v>2</v>
      </c>
      <c r="AI80" s="2">
        <v>4</v>
      </c>
      <c r="AJ80" s="2">
        <v>5</v>
      </c>
      <c r="AK80" s="2">
        <v>4</v>
      </c>
      <c r="AL80" s="2">
        <v>3</v>
      </c>
      <c r="AM80" s="12">
        <f t="shared" si="43"/>
        <v>57</v>
      </c>
      <c r="AN80" s="13">
        <f>AVERAGE(AM80,U80)</f>
        <v>51.455696202531641</v>
      </c>
      <c r="AO80" s="14">
        <v>0</v>
      </c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12">
        <f t="shared" si="44"/>
        <v>0</v>
      </c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12">
        <f t="shared" si="45"/>
        <v>0</v>
      </c>
      <c r="CB80" s="13">
        <f>AVERAGE(CA80,BH80)</f>
        <v>0</v>
      </c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12">
        <f t="shared" si="46"/>
        <v>0</v>
      </c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12">
        <f t="shared" si="47"/>
        <v>0</v>
      </c>
      <c r="DJ80" s="13">
        <f t="shared" si="53"/>
        <v>0</v>
      </c>
      <c r="DK80" s="15">
        <f t="shared" si="48"/>
        <v>51.455696202531648</v>
      </c>
      <c r="DL80" s="15">
        <f t="shared" si="49"/>
        <v>45.911392405063289</v>
      </c>
      <c r="DM80" s="15">
        <f t="shared" si="50"/>
        <v>57</v>
      </c>
      <c r="DN80" s="15">
        <f t="shared" si="51"/>
        <v>-11.088607594936711</v>
      </c>
      <c r="DO80" s="17">
        <f t="shared" si="52"/>
        <v>15.238020672064421</v>
      </c>
    </row>
    <row r="81" spans="1:119" x14ac:dyDescent="0.25">
      <c r="A81" s="2">
        <v>78</v>
      </c>
      <c r="B81" s="10" t="s">
        <v>112</v>
      </c>
      <c r="C81" s="11">
        <v>30</v>
      </c>
      <c r="D81" s="2">
        <v>1</v>
      </c>
      <c r="E81" s="2">
        <v>1</v>
      </c>
      <c r="F81" s="2">
        <v>1</v>
      </c>
      <c r="G81" s="2">
        <v>3</v>
      </c>
      <c r="H81" s="2">
        <v>3</v>
      </c>
      <c r="I81" s="2">
        <v>1</v>
      </c>
      <c r="J81" s="2">
        <v>2</v>
      </c>
      <c r="K81" s="2">
        <v>1.4666666666666699</v>
      </c>
      <c r="L81" s="2">
        <v>5</v>
      </c>
      <c r="M81" s="2">
        <v>3</v>
      </c>
      <c r="N81" s="2">
        <v>4</v>
      </c>
      <c r="O81" s="2">
        <v>5</v>
      </c>
      <c r="P81" s="2">
        <v>1</v>
      </c>
      <c r="Q81" s="2">
        <v>5</v>
      </c>
      <c r="R81" s="2">
        <v>4</v>
      </c>
      <c r="S81" s="2">
        <v>5</v>
      </c>
      <c r="T81" s="2">
        <v>3</v>
      </c>
      <c r="U81" s="12">
        <f t="shared" si="42"/>
        <v>48.466666666666669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12">
        <f t="shared" si="43"/>
        <v>0</v>
      </c>
      <c r="AN81" s="13">
        <f>U81</f>
        <v>48.466666666666669</v>
      </c>
      <c r="AO81" s="14">
        <v>0</v>
      </c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12">
        <f t="shared" si="44"/>
        <v>0</v>
      </c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12">
        <f t="shared" si="45"/>
        <v>0</v>
      </c>
      <c r="CB81" s="13">
        <f>AVERAGE(CA81,BH81)</f>
        <v>0</v>
      </c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2">
        <f t="shared" si="46"/>
        <v>0</v>
      </c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12">
        <f t="shared" si="47"/>
        <v>0</v>
      </c>
      <c r="DJ81" s="13">
        <f t="shared" si="53"/>
        <v>0</v>
      </c>
      <c r="DK81" s="15">
        <f t="shared" si="48"/>
        <v>48.466666666666669</v>
      </c>
      <c r="DL81" s="15">
        <f t="shared" si="49"/>
        <v>48.466666666666669</v>
      </c>
      <c r="DM81" s="15">
        <f t="shared" si="50"/>
        <v>0</v>
      </c>
      <c r="DN81" s="15">
        <f t="shared" si="51"/>
        <v>48.466666666666669</v>
      </c>
      <c r="DO81" s="17">
        <f t="shared" si="52"/>
        <v>141.42135623730948</v>
      </c>
    </row>
    <row r="82" spans="1:119" x14ac:dyDescent="0.25">
      <c r="A82" s="24"/>
      <c r="B82" s="25"/>
      <c r="C82" s="2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7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36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36"/>
      <c r="DK82" s="40">
        <f>SUM(DK4:DK81)/78</f>
        <v>57.788155153037422</v>
      </c>
      <c r="DL82" s="27"/>
      <c r="DM82" s="24"/>
      <c r="DN82" s="27"/>
      <c r="DO82" s="28"/>
    </row>
    <row r="84" spans="1:119" x14ac:dyDescent="0.25">
      <c r="B84" s="29" t="s">
        <v>116</v>
      </c>
      <c r="DK84" s="39">
        <f>SUM(DK4:DK81)/78</f>
        <v>57.788155153037422</v>
      </c>
      <c r="DL84" s="30">
        <f>SUM(DL4:DL81)/78</f>
        <v>56.543509422777809</v>
      </c>
    </row>
  </sheetData>
  <autoFilter ref="B3:DK82">
    <sortState ref="B4:DK82">
      <sortCondition descending="1" ref="DK3:DK82"/>
    </sortState>
  </autoFilter>
  <mergeCells count="9">
    <mergeCell ref="C1:AM1"/>
    <mergeCell ref="AO1:CB1"/>
    <mergeCell ref="CC1:DJ1"/>
    <mergeCell ref="D2:U2"/>
    <mergeCell ref="V2:AM2"/>
    <mergeCell ref="AP2:BH2"/>
    <mergeCell ref="BI2:CA2"/>
    <mergeCell ref="CD2:CS2"/>
    <mergeCell ref="CT2:DI2"/>
  </mergeCells>
  <pageMargins left="0.70833333333333304" right="0.70833333333333304" top="0.74791666666666701" bottom="0.74791666666666701" header="0.51180555555555496" footer="0.51180555555555496"/>
  <pageSetup paperSize="0" scale="0" firstPageNumber="0" fitToHeight="4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N69"/>
  <sheetViews>
    <sheetView topLeftCell="A44" zoomScale="98" zoomScaleNormal="98" workbookViewId="0">
      <selection activeCell="A2" sqref="A2:A65"/>
    </sheetView>
  </sheetViews>
  <sheetFormatPr defaultRowHeight="15" x14ac:dyDescent="0.25"/>
  <cols>
    <col min="1" max="1" width="3.140625" style="1" bestFit="1" customWidth="1"/>
    <col min="2" max="2" width="35.5703125" style="1" bestFit="1" customWidth="1"/>
    <col min="3" max="3" width="4.140625" style="1" hidden="1" customWidth="1"/>
    <col min="4" max="9" width="3.5703125" style="1" hidden="1" customWidth="1"/>
    <col min="10" max="10" width="12" style="1" hidden="1" customWidth="1"/>
    <col min="11" max="12" width="3.5703125" style="1" hidden="1" customWidth="1"/>
    <col min="13" max="13" width="5.140625" style="1" hidden="1" customWidth="1"/>
    <col min="14" max="14" width="4.28515625" style="1" hidden="1" customWidth="1"/>
    <col min="15" max="15" width="5.5703125" style="1" hidden="1" customWidth="1"/>
    <col min="16" max="19" width="3.5703125" style="1" hidden="1" customWidth="1"/>
    <col min="20" max="20" width="12" style="1" hidden="1" customWidth="1"/>
    <col min="21" max="27" width="3.5703125" style="1" hidden="1" customWidth="1"/>
    <col min="28" max="28" width="12" style="1" hidden="1" customWidth="1"/>
    <col min="29" max="30" width="3.5703125" style="1" hidden="1" customWidth="1"/>
    <col min="31" max="31" width="4.85546875" style="1" hidden="1" customWidth="1"/>
    <col min="32" max="32" width="5" style="1" hidden="1" customWidth="1"/>
    <col min="33" max="33" width="4.85546875" style="1" hidden="1" customWidth="1"/>
    <col min="34" max="37" width="3.5703125" style="1" hidden="1" customWidth="1"/>
    <col min="38" max="38" width="12" style="1" hidden="1" customWidth="1"/>
    <col min="39" max="39" width="12" style="1" bestFit="1" customWidth="1"/>
    <col min="40" max="41" width="11.85546875" style="1" customWidth="1"/>
    <col min="42" max="42" width="12.28515625" style="1" customWidth="1"/>
    <col min="43" max="43" width="11.140625" style="1" customWidth="1"/>
    <col min="44" max="44" width="11.5703125" style="1" customWidth="1"/>
    <col min="45" max="45" width="11.42578125" style="1" customWidth="1"/>
    <col min="46" max="950" width="9.140625" style="1"/>
  </cols>
  <sheetData>
    <row r="1" spans="1:950" ht="150" x14ac:dyDescent="0.25">
      <c r="A1" s="2" t="s">
        <v>10</v>
      </c>
      <c r="B1" s="37" t="s">
        <v>3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24</v>
      </c>
      <c r="P1" s="5" t="s">
        <v>25</v>
      </c>
      <c r="Q1" s="5" t="s">
        <v>26</v>
      </c>
      <c r="R1" s="5" t="s">
        <v>27</v>
      </c>
      <c r="S1" s="5" t="s">
        <v>28</v>
      </c>
      <c r="T1" s="6" t="s">
        <v>29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5" t="s">
        <v>22</v>
      </c>
      <c r="AF1" s="5" t="s">
        <v>23</v>
      </c>
      <c r="AG1" s="5" t="s">
        <v>24</v>
      </c>
      <c r="AH1" s="5" t="s">
        <v>25</v>
      </c>
      <c r="AI1" s="5" t="s">
        <v>26</v>
      </c>
      <c r="AJ1" s="5" t="s">
        <v>27</v>
      </c>
      <c r="AK1" s="5" t="s">
        <v>28</v>
      </c>
      <c r="AL1" s="6" t="s">
        <v>29</v>
      </c>
      <c r="AM1" s="7" t="s">
        <v>30</v>
      </c>
      <c r="AN1" s="9" t="s">
        <v>119</v>
      </c>
      <c r="AO1" s="8" t="s">
        <v>120</v>
      </c>
      <c r="AP1" s="8" t="s">
        <v>121</v>
      </c>
      <c r="AQ1" s="8" t="s">
        <v>122</v>
      </c>
      <c r="AR1" s="8" t="s">
        <v>123</v>
      </c>
      <c r="AS1" s="41" t="s">
        <v>124</v>
      </c>
      <c r="AT1" s="4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</row>
    <row r="2" spans="1:950" ht="30" x14ac:dyDescent="0.25">
      <c r="A2" s="2">
        <v>1</v>
      </c>
      <c r="B2" s="10" t="s">
        <v>42</v>
      </c>
      <c r="C2" s="2">
        <v>1</v>
      </c>
      <c r="D2" s="2">
        <v>1</v>
      </c>
      <c r="E2" s="2">
        <v>1</v>
      </c>
      <c r="F2" s="2">
        <v>5</v>
      </c>
      <c r="G2" s="2">
        <v>4</v>
      </c>
      <c r="H2" s="2">
        <v>5</v>
      </c>
      <c r="I2" s="2">
        <v>2</v>
      </c>
      <c r="J2" s="48">
        <v>2.74</v>
      </c>
      <c r="K2" s="2">
        <v>5</v>
      </c>
      <c r="L2" s="2">
        <v>4</v>
      </c>
      <c r="M2" s="2">
        <v>5</v>
      </c>
      <c r="N2" s="2">
        <v>5</v>
      </c>
      <c r="O2" s="2">
        <v>4</v>
      </c>
      <c r="P2" s="2">
        <v>5</v>
      </c>
      <c r="Q2" s="2">
        <v>5</v>
      </c>
      <c r="R2" s="2">
        <v>5</v>
      </c>
      <c r="S2" s="2">
        <v>5</v>
      </c>
      <c r="T2" s="47">
        <f>SUM(C2:S2)</f>
        <v>64.740000000000009</v>
      </c>
      <c r="U2" s="2">
        <v>1</v>
      </c>
      <c r="V2" s="2">
        <v>1</v>
      </c>
      <c r="W2" s="2">
        <v>1</v>
      </c>
      <c r="X2" s="2">
        <v>5</v>
      </c>
      <c r="Y2" s="2">
        <v>5</v>
      </c>
      <c r="Z2" s="2">
        <v>5</v>
      </c>
      <c r="AA2" s="2">
        <v>5</v>
      </c>
      <c r="AB2" s="2">
        <v>4</v>
      </c>
      <c r="AC2" s="2">
        <v>5</v>
      </c>
      <c r="AD2" s="2">
        <v>5</v>
      </c>
      <c r="AE2" s="2">
        <v>5</v>
      </c>
      <c r="AF2" s="2">
        <v>5</v>
      </c>
      <c r="AG2" s="2">
        <v>5</v>
      </c>
      <c r="AH2" s="2">
        <v>5</v>
      </c>
      <c r="AI2" s="2">
        <v>5</v>
      </c>
      <c r="AJ2" s="2">
        <v>1</v>
      </c>
      <c r="AK2" s="2">
        <v>5</v>
      </c>
      <c r="AL2" s="12">
        <f>SUM(U2:AK2)</f>
        <v>68</v>
      </c>
      <c r="AM2" s="13">
        <f>AVERAGE(AL2,T2)</f>
        <v>66.37</v>
      </c>
      <c r="AN2" s="15">
        <f>(C2+D2+E2+F2+G2+U2+V2+W2+X2+Y2)/2</f>
        <v>12.5</v>
      </c>
      <c r="AO2" s="15">
        <f>(H2+I2+J2+K2+L2+Z2+AA2+AB2+AC2+AD2)/2</f>
        <v>21.37</v>
      </c>
      <c r="AP2" s="15">
        <f>(M2+N2+O2+AE2+AF2+AG2)/2</f>
        <v>14.5</v>
      </c>
      <c r="AQ2" s="15">
        <f>(P2+Q2+AH2+AI2)/2</f>
        <v>10</v>
      </c>
      <c r="AR2" s="43">
        <f>(R2+S2+AJ2+AK2)/2</f>
        <v>8</v>
      </c>
      <c r="AS2" s="45">
        <f>AN2+AR2+AQ2+AP2+AO2</f>
        <v>66.37</v>
      </c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</row>
    <row r="3" spans="1:950" ht="30" x14ac:dyDescent="0.25">
      <c r="A3" s="2">
        <v>2</v>
      </c>
      <c r="B3" s="10" t="s">
        <v>48</v>
      </c>
      <c r="C3" s="2">
        <v>1</v>
      </c>
      <c r="D3" s="2">
        <v>1</v>
      </c>
      <c r="E3" s="2">
        <v>1</v>
      </c>
      <c r="F3" s="2">
        <v>4</v>
      </c>
      <c r="G3" s="2">
        <v>3</v>
      </c>
      <c r="H3" s="2">
        <v>5</v>
      </c>
      <c r="I3" s="2">
        <v>2</v>
      </c>
      <c r="J3" s="48">
        <v>3</v>
      </c>
      <c r="K3" s="2">
        <v>5</v>
      </c>
      <c r="L3" s="2">
        <v>5</v>
      </c>
      <c r="M3" s="2">
        <v>5</v>
      </c>
      <c r="N3" s="2">
        <v>5</v>
      </c>
      <c r="O3" s="2">
        <v>5</v>
      </c>
      <c r="P3" s="2">
        <v>5</v>
      </c>
      <c r="Q3" s="2">
        <v>5</v>
      </c>
      <c r="R3" s="2">
        <v>5</v>
      </c>
      <c r="S3" s="2">
        <v>5</v>
      </c>
      <c r="T3" s="47">
        <f>SUM(C3:S3)</f>
        <v>65</v>
      </c>
      <c r="U3" s="2">
        <v>1</v>
      </c>
      <c r="V3" s="2">
        <v>1</v>
      </c>
      <c r="W3" s="2">
        <v>1</v>
      </c>
      <c r="X3" s="2">
        <v>5</v>
      </c>
      <c r="Y3" s="2">
        <v>4</v>
      </c>
      <c r="Z3" s="2">
        <v>5</v>
      </c>
      <c r="AA3" s="2">
        <v>5</v>
      </c>
      <c r="AB3" s="2">
        <v>4</v>
      </c>
      <c r="AC3" s="2">
        <v>5</v>
      </c>
      <c r="AD3" s="2">
        <v>5</v>
      </c>
      <c r="AE3" s="2">
        <v>5</v>
      </c>
      <c r="AF3" s="2">
        <v>3</v>
      </c>
      <c r="AG3" s="2">
        <v>3</v>
      </c>
      <c r="AH3" s="2">
        <v>3</v>
      </c>
      <c r="AI3" s="2">
        <v>4</v>
      </c>
      <c r="AJ3" s="2">
        <v>4</v>
      </c>
      <c r="AK3" s="2">
        <v>5</v>
      </c>
      <c r="AL3" s="12">
        <f>SUM(U3:AK3)</f>
        <v>63</v>
      </c>
      <c r="AM3" s="13">
        <f>AVERAGE(AL3,T3)</f>
        <v>64</v>
      </c>
      <c r="AN3" s="15">
        <f>(C3+D3+E3+F3+G3+U3+V3+W3+X3+Y3)/2</f>
        <v>11</v>
      </c>
      <c r="AO3" s="15">
        <f>(H3+I3+J3+K3+L3+Z3+AA3+AB3+AC3+AD3)/2</f>
        <v>22</v>
      </c>
      <c r="AP3" s="15">
        <f>(M3+N3+O3+AE3+AF3+AG3)/2</f>
        <v>13</v>
      </c>
      <c r="AQ3" s="15">
        <f>(P3+Q3+AH3+AI3)/2</f>
        <v>8.5</v>
      </c>
      <c r="AR3" s="43">
        <f>(R3+S3+AJ3+AK3)/2</f>
        <v>9.5</v>
      </c>
      <c r="AS3" s="45">
        <f>AN3+AR3+AQ3+AP3+AO3</f>
        <v>64</v>
      </c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</row>
    <row r="4" spans="1:950" ht="30" x14ac:dyDescent="0.25">
      <c r="A4" s="2">
        <v>3</v>
      </c>
      <c r="B4" s="10" t="s">
        <v>46</v>
      </c>
      <c r="C4" s="2">
        <v>1</v>
      </c>
      <c r="D4" s="2">
        <v>1</v>
      </c>
      <c r="E4" s="2">
        <v>1</v>
      </c>
      <c r="F4" s="2">
        <v>3</v>
      </c>
      <c r="G4" s="2">
        <v>3</v>
      </c>
      <c r="H4" s="2">
        <v>4</v>
      </c>
      <c r="I4" s="2">
        <v>3</v>
      </c>
      <c r="J4" s="48">
        <v>5</v>
      </c>
      <c r="K4" s="2">
        <v>5</v>
      </c>
      <c r="L4" s="2">
        <v>5</v>
      </c>
      <c r="M4" s="2">
        <v>2</v>
      </c>
      <c r="N4" s="2">
        <v>5</v>
      </c>
      <c r="O4" s="2">
        <v>3</v>
      </c>
      <c r="P4" s="2">
        <v>4</v>
      </c>
      <c r="Q4" s="2">
        <v>3</v>
      </c>
      <c r="R4" s="2">
        <v>5</v>
      </c>
      <c r="S4" s="2">
        <v>5</v>
      </c>
      <c r="T4" s="47">
        <f>SUM(C4:S4)</f>
        <v>58</v>
      </c>
      <c r="U4" s="2">
        <v>1</v>
      </c>
      <c r="V4" s="2">
        <v>1</v>
      </c>
      <c r="W4" s="2">
        <v>1</v>
      </c>
      <c r="X4" s="2">
        <v>5</v>
      </c>
      <c r="Y4" s="2">
        <v>5</v>
      </c>
      <c r="Z4" s="2">
        <v>5</v>
      </c>
      <c r="AA4" s="2">
        <v>5</v>
      </c>
      <c r="AB4" s="2">
        <v>4</v>
      </c>
      <c r="AC4" s="2">
        <v>5</v>
      </c>
      <c r="AD4" s="2">
        <v>5</v>
      </c>
      <c r="AE4" s="2">
        <v>5</v>
      </c>
      <c r="AF4" s="2">
        <v>5</v>
      </c>
      <c r="AG4" s="2">
        <v>5</v>
      </c>
      <c r="AH4" s="2">
        <v>5</v>
      </c>
      <c r="AI4" s="2">
        <v>5</v>
      </c>
      <c r="AJ4" s="2">
        <v>4</v>
      </c>
      <c r="AK4" s="2">
        <v>4</v>
      </c>
      <c r="AL4" s="12">
        <f>SUM(U4:AK4)</f>
        <v>70</v>
      </c>
      <c r="AM4" s="13">
        <f>AVERAGE(AL4,T4)</f>
        <v>64</v>
      </c>
      <c r="AN4" s="15">
        <f>(C4+D4+E4+F4+G4+U4+V4+W4+X4+Y4)/2</f>
        <v>11</v>
      </c>
      <c r="AO4" s="15">
        <f>(H4+I4+J4+K4+L4+Z4+AA4+AB4+AC4+AD4)/2</f>
        <v>23</v>
      </c>
      <c r="AP4" s="15">
        <f>(M4+N4+O4+AE4+AF4+AG4)/2</f>
        <v>12.5</v>
      </c>
      <c r="AQ4" s="15">
        <f>(P4+Q4+AH4+AI4)/2</f>
        <v>8.5</v>
      </c>
      <c r="AR4" s="43">
        <f>(R4+S4+AJ4+AK4)/2</f>
        <v>9</v>
      </c>
      <c r="AS4" s="45">
        <f>AN4+AR4+AQ4+AP4+AO4</f>
        <v>64</v>
      </c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</row>
    <row r="5" spans="1:950" x14ac:dyDescent="0.25">
      <c r="A5" s="2">
        <v>4</v>
      </c>
      <c r="B5" s="10" t="s">
        <v>49</v>
      </c>
      <c r="C5" s="2">
        <v>1</v>
      </c>
      <c r="D5" s="2">
        <v>1</v>
      </c>
      <c r="E5" s="2">
        <v>1</v>
      </c>
      <c r="F5" s="2">
        <v>4</v>
      </c>
      <c r="G5" s="2">
        <v>2</v>
      </c>
      <c r="H5" s="2">
        <v>5</v>
      </c>
      <c r="I5" s="2">
        <v>2</v>
      </c>
      <c r="J5" s="48">
        <v>3</v>
      </c>
      <c r="K5" s="2">
        <v>5</v>
      </c>
      <c r="L5" s="2">
        <v>5</v>
      </c>
      <c r="M5" s="2">
        <v>4</v>
      </c>
      <c r="N5" s="2">
        <v>5</v>
      </c>
      <c r="O5" s="2">
        <v>5</v>
      </c>
      <c r="P5" s="2">
        <v>5</v>
      </c>
      <c r="Q5" s="2">
        <v>5</v>
      </c>
      <c r="R5" s="2">
        <v>5</v>
      </c>
      <c r="S5" s="2">
        <v>5</v>
      </c>
      <c r="T5" s="47">
        <f>SUM(C5:S5)</f>
        <v>63</v>
      </c>
      <c r="U5" s="2">
        <v>1</v>
      </c>
      <c r="V5" s="2">
        <v>1</v>
      </c>
      <c r="W5" s="2">
        <v>1</v>
      </c>
      <c r="X5" s="2">
        <v>5</v>
      </c>
      <c r="Y5" s="2">
        <v>4</v>
      </c>
      <c r="Z5" s="2">
        <v>5</v>
      </c>
      <c r="AA5" s="2">
        <v>5</v>
      </c>
      <c r="AB5" s="2">
        <v>4</v>
      </c>
      <c r="AC5" s="2">
        <v>4</v>
      </c>
      <c r="AD5" s="2">
        <v>5</v>
      </c>
      <c r="AE5" s="2">
        <v>5</v>
      </c>
      <c r="AF5" s="2">
        <v>3</v>
      </c>
      <c r="AG5" s="2">
        <v>3</v>
      </c>
      <c r="AH5" s="2">
        <v>5</v>
      </c>
      <c r="AI5" s="2">
        <v>4</v>
      </c>
      <c r="AJ5" s="2">
        <v>4</v>
      </c>
      <c r="AK5" s="2">
        <v>5</v>
      </c>
      <c r="AL5" s="12">
        <f>SUM(U5:AK5)</f>
        <v>64</v>
      </c>
      <c r="AM5" s="46">
        <f>AVERAGE(AL5,T5)</f>
        <v>63.5</v>
      </c>
      <c r="AN5" s="15">
        <f>(C5+D5+E5+F5+G5+U5+V5+W5+X5+Y5)/2</f>
        <v>10.5</v>
      </c>
      <c r="AO5" s="15">
        <f>(H5+I5+J5+K5+L5+Z5+AA5+AB5+AC5+AD5)/2</f>
        <v>21.5</v>
      </c>
      <c r="AP5" s="15">
        <f>(M5+N5+O5+AE5+AF5+AG5)/2</f>
        <v>12.5</v>
      </c>
      <c r="AQ5" s="15">
        <f>(P5+Q5+AH5+AI5)/2</f>
        <v>9.5</v>
      </c>
      <c r="AR5" s="43">
        <f>(R5+S5+AJ5+AK5)/2</f>
        <v>9.5</v>
      </c>
      <c r="AS5" s="45">
        <f>AN5+AR5+AQ5+AP5+AO5</f>
        <v>63.5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</row>
    <row r="6" spans="1:950" ht="30" x14ac:dyDescent="0.25">
      <c r="A6" s="2">
        <v>5</v>
      </c>
      <c r="B6" s="18" t="s">
        <v>59</v>
      </c>
      <c r="C6" s="2">
        <v>1</v>
      </c>
      <c r="D6" s="2">
        <v>1</v>
      </c>
      <c r="E6" s="2">
        <v>1</v>
      </c>
      <c r="F6" s="2">
        <v>3</v>
      </c>
      <c r="G6" s="2">
        <v>4</v>
      </c>
      <c r="H6" s="2">
        <v>5</v>
      </c>
      <c r="I6" s="2">
        <v>2</v>
      </c>
      <c r="J6" s="48">
        <v>2.3376623376623402</v>
      </c>
      <c r="K6" s="2">
        <v>5</v>
      </c>
      <c r="L6" s="2">
        <v>4</v>
      </c>
      <c r="M6" s="2">
        <v>4</v>
      </c>
      <c r="N6" s="2">
        <v>4</v>
      </c>
      <c r="O6" s="2">
        <v>4</v>
      </c>
      <c r="P6" s="2">
        <v>3</v>
      </c>
      <c r="Q6" s="2">
        <v>3</v>
      </c>
      <c r="R6" s="2">
        <v>5</v>
      </c>
      <c r="S6" s="2">
        <v>5</v>
      </c>
      <c r="T6" s="47">
        <f>SUM(C6:S6)</f>
        <v>56.337662337662337</v>
      </c>
      <c r="U6" s="2">
        <v>1</v>
      </c>
      <c r="V6" s="2">
        <v>1</v>
      </c>
      <c r="W6" s="2">
        <v>1</v>
      </c>
      <c r="X6" s="2">
        <v>5</v>
      </c>
      <c r="Y6" s="2">
        <v>2</v>
      </c>
      <c r="Z6" s="2">
        <v>5</v>
      </c>
      <c r="AA6" s="2">
        <v>5</v>
      </c>
      <c r="AB6" s="2">
        <v>4</v>
      </c>
      <c r="AC6" s="2">
        <v>5</v>
      </c>
      <c r="AD6" s="2">
        <v>5</v>
      </c>
      <c r="AE6" s="2">
        <v>5</v>
      </c>
      <c r="AF6" s="2">
        <v>5</v>
      </c>
      <c r="AG6" s="2">
        <v>5</v>
      </c>
      <c r="AH6" s="2">
        <v>5</v>
      </c>
      <c r="AI6" s="2">
        <v>5</v>
      </c>
      <c r="AJ6" s="2">
        <v>4</v>
      </c>
      <c r="AK6" s="2">
        <v>5</v>
      </c>
      <c r="AL6" s="12">
        <f>SUM(U6:AK6)</f>
        <v>68</v>
      </c>
      <c r="AM6" s="51">
        <f>AVERAGE(AL6,T6)</f>
        <v>62.168831168831169</v>
      </c>
      <c r="AN6" s="15">
        <f>(C6+D6+E6+F6+G6+U6+V6+W6+X6+Y6)/2</f>
        <v>10</v>
      </c>
      <c r="AO6" s="15">
        <f>(H6+I6+J6+K6+L6+Z6+AA6+AB6+AC6+AD6)/2</f>
        <v>21.168831168831169</v>
      </c>
      <c r="AP6" s="15">
        <f>(M6+N6+O6+AE6+AF6+AG6)/2</f>
        <v>13.5</v>
      </c>
      <c r="AQ6" s="15">
        <f>(P6+Q6+AH6+AI6)/2</f>
        <v>8</v>
      </c>
      <c r="AR6" s="43">
        <f>(R6+S6+AJ6+AK6)/2</f>
        <v>9.5</v>
      </c>
      <c r="AS6" s="45">
        <f>AN6+AR6+AQ6+AP6+AO6</f>
        <v>62.168831168831169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</row>
    <row r="7" spans="1:950" ht="30" x14ac:dyDescent="0.25">
      <c r="A7" s="2">
        <v>6</v>
      </c>
      <c r="B7" s="18" t="s">
        <v>50</v>
      </c>
      <c r="C7" s="2">
        <v>1</v>
      </c>
      <c r="D7" s="2">
        <v>1</v>
      </c>
      <c r="E7" s="2">
        <v>1</v>
      </c>
      <c r="F7" s="2">
        <v>5</v>
      </c>
      <c r="G7" s="2">
        <v>2</v>
      </c>
      <c r="H7" s="2">
        <v>5</v>
      </c>
      <c r="I7" s="2">
        <v>4</v>
      </c>
      <c r="J7" s="48">
        <v>3</v>
      </c>
      <c r="K7" s="2">
        <v>5</v>
      </c>
      <c r="L7" s="2">
        <v>5</v>
      </c>
      <c r="M7" s="2">
        <v>2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47">
        <f>SUM(C7:S7)</f>
        <v>64</v>
      </c>
      <c r="U7" s="2">
        <v>1</v>
      </c>
      <c r="V7" s="2">
        <v>1</v>
      </c>
      <c r="W7" s="2">
        <v>1</v>
      </c>
      <c r="X7" s="2">
        <v>4</v>
      </c>
      <c r="Y7" s="2">
        <v>2</v>
      </c>
      <c r="Z7" s="2">
        <v>4</v>
      </c>
      <c r="AA7" s="2">
        <v>4</v>
      </c>
      <c r="AB7" s="15">
        <v>2.1333333333333302</v>
      </c>
      <c r="AC7" s="2">
        <v>5</v>
      </c>
      <c r="AD7" s="2">
        <v>3</v>
      </c>
      <c r="AE7" s="2">
        <v>4</v>
      </c>
      <c r="AF7" s="2">
        <v>5</v>
      </c>
      <c r="AG7" s="2">
        <v>4</v>
      </c>
      <c r="AH7" s="2">
        <v>5</v>
      </c>
      <c r="AI7" s="2">
        <v>5</v>
      </c>
      <c r="AJ7" s="2">
        <v>4</v>
      </c>
      <c r="AK7" s="2">
        <v>5</v>
      </c>
      <c r="AL7" s="49">
        <f>SUM(U7:AK7)</f>
        <v>59.133333333333326</v>
      </c>
      <c r="AM7" s="51">
        <f>AVERAGE(AL7,T7)</f>
        <v>61.566666666666663</v>
      </c>
      <c r="AN7" s="15">
        <f>(C7+D7+E7+F7+G7+U7+V7+W7+X7+Y7)/2</f>
        <v>9.5</v>
      </c>
      <c r="AO7" s="15">
        <f>(H7+I7+J7+K7+L7+Z7+AA7+AB7+AC7+AD7)/2</f>
        <v>20.066666666666666</v>
      </c>
      <c r="AP7" s="15">
        <f>(M7+N7+O7+AE7+AF7+AG7)/2</f>
        <v>12.5</v>
      </c>
      <c r="AQ7" s="15">
        <f>(P7+Q7+AH7+AI7)/2</f>
        <v>10</v>
      </c>
      <c r="AR7" s="43">
        <f>(R7+S7+AJ7+AK7)/2</f>
        <v>9.5</v>
      </c>
      <c r="AS7" s="45">
        <f>AN7+AR7+AQ7+AP7+AO7</f>
        <v>61.566666666666663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</row>
    <row r="8" spans="1:950" ht="30" x14ac:dyDescent="0.25">
      <c r="A8" s="2">
        <v>7</v>
      </c>
      <c r="B8" s="19" t="s">
        <v>73</v>
      </c>
      <c r="C8" s="2">
        <v>1</v>
      </c>
      <c r="D8" s="2">
        <v>1</v>
      </c>
      <c r="E8" s="2">
        <v>1</v>
      </c>
      <c r="F8" s="2">
        <v>4</v>
      </c>
      <c r="G8" s="2">
        <v>5</v>
      </c>
      <c r="H8" s="2">
        <v>5</v>
      </c>
      <c r="I8" s="2">
        <v>2</v>
      </c>
      <c r="J8" s="48">
        <v>2.6736842105263201</v>
      </c>
      <c r="K8" s="2">
        <v>4</v>
      </c>
      <c r="L8" s="2">
        <v>4</v>
      </c>
      <c r="M8" s="2">
        <v>3</v>
      </c>
      <c r="N8" s="2">
        <v>5</v>
      </c>
      <c r="O8" s="2">
        <v>4</v>
      </c>
      <c r="P8" s="2">
        <v>5</v>
      </c>
      <c r="Q8" s="2">
        <v>4</v>
      </c>
      <c r="R8" s="2">
        <v>5</v>
      </c>
      <c r="S8" s="2">
        <v>5</v>
      </c>
      <c r="T8" s="47">
        <f>SUM(C8:S8)</f>
        <v>60.673684210526318</v>
      </c>
      <c r="U8" s="2">
        <v>1</v>
      </c>
      <c r="V8" s="2">
        <v>1</v>
      </c>
      <c r="W8" s="2">
        <v>1</v>
      </c>
      <c r="X8" s="2">
        <v>5</v>
      </c>
      <c r="Y8" s="2">
        <v>3</v>
      </c>
      <c r="Z8" s="2">
        <v>5</v>
      </c>
      <c r="AA8" s="2">
        <v>5</v>
      </c>
      <c r="AB8" s="2">
        <v>4</v>
      </c>
      <c r="AC8" s="2">
        <v>4</v>
      </c>
      <c r="AD8" s="2">
        <v>5</v>
      </c>
      <c r="AE8" s="2">
        <v>5</v>
      </c>
      <c r="AF8" s="2">
        <v>4</v>
      </c>
      <c r="AG8" s="2">
        <v>4</v>
      </c>
      <c r="AH8" s="2">
        <v>5</v>
      </c>
      <c r="AI8" s="2">
        <v>2</v>
      </c>
      <c r="AJ8" s="2">
        <v>4</v>
      </c>
      <c r="AK8" s="2">
        <v>4</v>
      </c>
      <c r="AL8" s="12">
        <f>SUM(U8:AK8)</f>
        <v>62</v>
      </c>
      <c r="AM8" s="51">
        <f>AVERAGE(AL8,T8)</f>
        <v>61.336842105263159</v>
      </c>
      <c r="AN8" s="15">
        <f>(C8+D8+E8+F8+G8+U8+V8+W8+X8+Y8)/2</f>
        <v>11.5</v>
      </c>
      <c r="AO8" s="15">
        <f>(H8+I8+J8+K8+L8+Z8+AA8+AB8+AC8+AD8)/2</f>
        <v>20.336842105263159</v>
      </c>
      <c r="AP8" s="15">
        <f>(M8+N8+O8+AE8+AF8+AG8)/2</f>
        <v>12.5</v>
      </c>
      <c r="AQ8" s="15">
        <f>(P8+Q8+AH8+AI8)/2</f>
        <v>8</v>
      </c>
      <c r="AR8" s="43">
        <f>(R8+S8+AJ8+AK8)/2</f>
        <v>9</v>
      </c>
      <c r="AS8" s="45">
        <f>AN8+AR8+AQ8+AP8+AO8</f>
        <v>61.336842105263159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</row>
    <row r="9" spans="1:950" ht="30" x14ac:dyDescent="0.25">
      <c r="A9" s="2">
        <v>8</v>
      </c>
      <c r="B9" s="10" t="s">
        <v>78</v>
      </c>
      <c r="C9" s="2">
        <v>1</v>
      </c>
      <c r="D9" s="2">
        <v>1</v>
      </c>
      <c r="E9" s="2">
        <v>1</v>
      </c>
      <c r="F9" s="2">
        <v>3</v>
      </c>
      <c r="G9" s="2">
        <v>4</v>
      </c>
      <c r="H9" s="2">
        <v>5</v>
      </c>
      <c r="I9" s="2">
        <v>2</v>
      </c>
      <c r="J9" s="48">
        <v>2.4909090909090899</v>
      </c>
      <c r="K9" s="2">
        <v>3</v>
      </c>
      <c r="L9" s="2">
        <v>4</v>
      </c>
      <c r="M9" s="2">
        <v>3</v>
      </c>
      <c r="N9" s="2">
        <v>3</v>
      </c>
      <c r="O9" s="2">
        <v>4</v>
      </c>
      <c r="P9" s="2">
        <v>5</v>
      </c>
      <c r="Q9" s="2">
        <v>4</v>
      </c>
      <c r="R9" s="2">
        <v>5</v>
      </c>
      <c r="S9" s="2">
        <v>5</v>
      </c>
      <c r="T9" s="47">
        <f>SUM(C9:S9)</f>
        <v>55.490909090909085</v>
      </c>
      <c r="U9" s="2">
        <v>1</v>
      </c>
      <c r="V9" s="2">
        <v>1</v>
      </c>
      <c r="W9" s="2">
        <v>1</v>
      </c>
      <c r="X9" s="2">
        <v>5</v>
      </c>
      <c r="Y9" s="2">
        <v>3</v>
      </c>
      <c r="Z9" s="2">
        <v>5</v>
      </c>
      <c r="AA9" s="2">
        <v>5</v>
      </c>
      <c r="AB9" s="2">
        <v>4</v>
      </c>
      <c r="AC9" s="2">
        <v>5</v>
      </c>
      <c r="AD9" s="2">
        <v>5</v>
      </c>
      <c r="AE9" s="2">
        <v>5</v>
      </c>
      <c r="AF9" s="2">
        <v>5</v>
      </c>
      <c r="AG9" s="2">
        <v>5</v>
      </c>
      <c r="AH9" s="2">
        <v>5</v>
      </c>
      <c r="AI9" s="2">
        <v>4</v>
      </c>
      <c r="AJ9" s="2">
        <v>4</v>
      </c>
      <c r="AK9" s="2">
        <v>4</v>
      </c>
      <c r="AL9" s="12">
        <f>SUM(U9:AK9)</f>
        <v>67</v>
      </c>
      <c r="AM9" s="51">
        <f>AVERAGE(AL9,T9)</f>
        <v>61.245454545454542</v>
      </c>
      <c r="AN9" s="15">
        <f>(C9+D9+E9+F9+G9+U9+V9+W9+X9+Y9)/2</f>
        <v>10.5</v>
      </c>
      <c r="AO9" s="15">
        <f>(H9+I9+J9+K9+L9+Z9+AA9+AB9+AC9+AD9)/2</f>
        <v>20.245454545454546</v>
      </c>
      <c r="AP9" s="15">
        <f>(M9+N9+O9+AE9+AF9+AG9)/2</f>
        <v>12.5</v>
      </c>
      <c r="AQ9" s="15">
        <f>(P9+Q9+AH9+AI9)/2</f>
        <v>9</v>
      </c>
      <c r="AR9" s="43">
        <f>(R9+S9+AJ9+AK9)/2</f>
        <v>9</v>
      </c>
      <c r="AS9" s="45">
        <f>AN9+AR9+AQ9+AP9+AO9</f>
        <v>61.24545454545455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</row>
    <row r="10" spans="1:950" x14ac:dyDescent="0.25">
      <c r="A10" s="2">
        <v>9</v>
      </c>
      <c r="B10" s="10" t="s">
        <v>72</v>
      </c>
      <c r="C10" s="2">
        <v>1</v>
      </c>
      <c r="D10" s="2">
        <v>1</v>
      </c>
      <c r="E10" s="2">
        <v>1</v>
      </c>
      <c r="F10" s="2">
        <v>5</v>
      </c>
      <c r="G10" s="2">
        <v>2</v>
      </c>
      <c r="H10" s="2">
        <v>5</v>
      </c>
      <c r="I10" s="2">
        <v>2</v>
      </c>
      <c r="J10" s="48">
        <v>2</v>
      </c>
      <c r="K10" s="2">
        <v>5</v>
      </c>
      <c r="L10" s="2">
        <v>4</v>
      </c>
      <c r="M10" s="2">
        <v>4</v>
      </c>
      <c r="N10" s="2">
        <v>5</v>
      </c>
      <c r="O10" s="2">
        <v>4</v>
      </c>
      <c r="P10" s="2">
        <v>5</v>
      </c>
      <c r="Q10" s="2">
        <v>5</v>
      </c>
      <c r="R10" s="2">
        <v>5</v>
      </c>
      <c r="S10" s="2">
        <v>5</v>
      </c>
      <c r="T10" s="47">
        <f>SUM(C10:S10)</f>
        <v>61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2">
        <f>SUM(U10:AK10)</f>
        <v>0</v>
      </c>
      <c r="AM10" s="13">
        <f>T10</f>
        <v>61</v>
      </c>
      <c r="AN10" s="15">
        <f>C10+D10+E10+F10+G10</f>
        <v>10</v>
      </c>
      <c r="AO10" s="15">
        <f>H10+I10+J10+K10+L10</f>
        <v>18</v>
      </c>
      <c r="AP10" s="15">
        <f>M10+N10+O10</f>
        <v>13</v>
      </c>
      <c r="AQ10" s="15">
        <f>P10+Q10</f>
        <v>10</v>
      </c>
      <c r="AR10" s="50">
        <f>R10+S10</f>
        <v>10</v>
      </c>
      <c r="AS10" s="45">
        <f>AN10+AR10+AQ10+AP10+AO10</f>
        <v>61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</row>
    <row r="11" spans="1:950" x14ac:dyDescent="0.25">
      <c r="A11" s="2">
        <v>10</v>
      </c>
      <c r="B11" s="19" t="s">
        <v>70</v>
      </c>
      <c r="C11" s="2">
        <v>1</v>
      </c>
      <c r="D11" s="2">
        <v>1</v>
      </c>
      <c r="E11" s="2">
        <v>1</v>
      </c>
      <c r="F11" s="2">
        <v>4</v>
      </c>
      <c r="G11" s="2">
        <v>2</v>
      </c>
      <c r="H11" s="2">
        <v>5</v>
      </c>
      <c r="I11" s="2">
        <v>2</v>
      </c>
      <c r="J11" s="48">
        <v>2.8</v>
      </c>
      <c r="K11" s="2">
        <v>3</v>
      </c>
      <c r="L11" s="2">
        <v>4</v>
      </c>
      <c r="M11" s="2">
        <v>3</v>
      </c>
      <c r="N11" s="2">
        <v>5</v>
      </c>
      <c r="O11" s="2">
        <v>4</v>
      </c>
      <c r="P11" s="2">
        <v>5</v>
      </c>
      <c r="Q11" s="2">
        <v>5</v>
      </c>
      <c r="R11" s="2">
        <v>5</v>
      </c>
      <c r="S11" s="2">
        <v>5</v>
      </c>
      <c r="T11" s="47">
        <f>SUM(C11:S11)</f>
        <v>57.8</v>
      </c>
      <c r="U11" s="2">
        <v>1</v>
      </c>
      <c r="V11" s="2">
        <v>1</v>
      </c>
      <c r="W11" s="2">
        <v>1</v>
      </c>
      <c r="X11" s="2">
        <v>5</v>
      </c>
      <c r="Y11" s="2">
        <v>2</v>
      </c>
      <c r="Z11" s="2">
        <v>5</v>
      </c>
      <c r="AA11" s="2">
        <v>5</v>
      </c>
      <c r="AB11" s="2">
        <v>4</v>
      </c>
      <c r="AC11" s="2">
        <v>5</v>
      </c>
      <c r="AD11" s="2">
        <v>5</v>
      </c>
      <c r="AE11" s="2">
        <v>5</v>
      </c>
      <c r="AF11" s="2">
        <v>5</v>
      </c>
      <c r="AG11" s="2">
        <v>5</v>
      </c>
      <c r="AH11" s="2">
        <v>2</v>
      </c>
      <c r="AI11" s="2">
        <v>3</v>
      </c>
      <c r="AJ11" s="2">
        <v>5</v>
      </c>
      <c r="AK11" s="2">
        <v>5</v>
      </c>
      <c r="AL11" s="12">
        <f>SUM(U11:AK11)</f>
        <v>64</v>
      </c>
      <c r="AM11" s="51">
        <f>AVERAGE(AL11,T11)</f>
        <v>60.9</v>
      </c>
      <c r="AN11" s="15">
        <f>(C11+D11+E11+F11+G11+U11+V11+W11+X11+Y11)/2</f>
        <v>9.5</v>
      </c>
      <c r="AO11" s="15">
        <f>(H11+I11+J11+K11+L11+Z11+AA11+AB11+AC11+AD11)/2</f>
        <v>20.399999999999999</v>
      </c>
      <c r="AP11" s="15">
        <f>(M11+N11+O11+AE11+AF11+AG11)/2</f>
        <v>13.5</v>
      </c>
      <c r="AQ11" s="15">
        <f>(P11+Q11+AH11+AI11)/2</f>
        <v>7.5</v>
      </c>
      <c r="AR11" s="43">
        <f>(R11+S11+AJ11+AK11)/2</f>
        <v>10</v>
      </c>
      <c r="AS11" s="45">
        <f>AN11+AR11+AQ11+AP11+AO11</f>
        <v>60.9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</row>
    <row r="12" spans="1:950" x14ac:dyDescent="0.25">
      <c r="A12" s="2">
        <v>11</v>
      </c>
      <c r="B12" s="35" t="s">
        <v>52</v>
      </c>
      <c r="C12" s="2">
        <v>1</v>
      </c>
      <c r="D12" s="2">
        <v>1</v>
      </c>
      <c r="E12" s="2">
        <v>1</v>
      </c>
      <c r="F12" s="2">
        <v>5</v>
      </c>
      <c r="G12" s="2">
        <v>2</v>
      </c>
      <c r="H12" s="2">
        <v>4</v>
      </c>
      <c r="I12" s="2">
        <v>5</v>
      </c>
      <c r="J12" s="48">
        <v>4</v>
      </c>
      <c r="K12" s="2">
        <v>2</v>
      </c>
      <c r="L12" s="2">
        <v>5</v>
      </c>
      <c r="M12" s="2">
        <v>5</v>
      </c>
      <c r="N12" s="2">
        <v>4</v>
      </c>
      <c r="O12" s="2">
        <v>4</v>
      </c>
      <c r="P12" s="2">
        <v>1</v>
      </c>
      <c r="Q12" s="2">
        <v>4</v>
      </c>
      <c r="R12" s="2">
        <v>4</v>
      </c>
      <c r="S12" s="2">
        <v>5</v>
      </c>
      <c r="T12" s="47">
        <f>SUM(C12:S12)</f>
        <v>57</v>
      </c>
      <c r="U12" s="2">
        <v>1</v>
      </c>
      <c r="V12" s="2">
        <v>1</v>
      </c>
      <c r="W12" s="2">
        <v>1</v>
      </c>
      <c r="X12" s="2">
        <v>5</v>
      </c>
      <c r="Y12" s="2">
        <v>3</v>
      </c>
      <c r="Z12" s="2">
        <v>5</v>
      </c>
      <c r="AA12" s="2">
        <v>5</v>
      </c>
      <c r="AB12" s="2">
        <v>4</v>
      </c>
      <c r="AC12" s="2">
        <v>3</v>
      </c>
      <c r="AD12" s="2">
        <v>5</v>
      </c>
      <c r="AE12" s="2">
        <v>5</v>
      </c>
      <c r="AF12" s="2">
        <v>5</v>
      </c>
      <c r="AG12" s="2">
        <v>5</v>
      </c>
      <c r="AH12" s="2">
        <v>3</v>
      </c>
      <c r="AI12" s="2">
        <v>4</v>
      </c>
      <c r="AJ12" s="2">
        <v>4</v>
      </c>
      <c r="AK12" s="2">
        <v>5</v>
      </c>
      <c r="AL12" s="12">
        <f>SUM(U12:AK12)</f>
        <v>64</v>
      </c>
      <c r="AM12" s="13">
        <f>AVERAGE(AL12,T12)</f>
        <v>60.5</v>
      </c>
      <c r="AN12" s="15">
        <f>(C12+D12+E12+F12+G12+U12+V12+W12+X12+Y12)/2</f>
        <v>10.5</v>
      </c>
      <c r="AO12" s="15">
        <f>(H12+I12+J12+K12+L12+Z12+AA12+AB12+AC12+AD12)/2</f>
        <v>21</v>
      </c>
      <c r="AP12" s="15">
        <f>(M12+N12+O12+AE12+AF12+AG12)/2</f>
        <v>14</v>
      </c>
      <c r="AQ12" s="15">
        <f>(P12+Q12+AH12+AI12)/2</f>
        <v>6</v>
      </c>
      <c r="AR12" s="43">
        <f>(R12+S12+AJ12+AK12)/2</f>
        <v>9</v>
      </c>
      <c r="AS12" s="45">
        <f>AN12+AR12+AQ12+AP12+AO12</f>
        <v>60.5</v>
      </c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</row>
    <row r="13" spans="1:950" ht="30" x14ac:dyDescent="0.25">
      <c r="A13" s="2">
        <v>12</v>
      </c>
      <c r="B13" s="10" t="s">
        <v>61</v>
      </c>
      <c r="C13" s="2">
        <v>1</v>
      </c>
      <c r="D13" s="2">
        <v>1</v>
      </c>
      <c r="E13" s="2">
        <v>1</v>
      </c>
      <c r="F13" s="2">
        <v>3</v>
      </c>
      <c r="G13" s="2">
        <v>4</v>
      </c>
      <c r="H13" s="2">
        <v>5</v>
      </c>
      <c r="I13" s="2">
        <v>2</v>
      </c>
      <c r="J13" s="48">
        <v>1.93827160493827</v>
      </c>
      <c r="K13" s="2">
        <v>5</v>
      </c>
      <c r="L13" s="2">
        <v>4</v>
      </c>
      <c r="M13" s="2">
        <v>3</v>
      </c>
      <c r="N13" s="2">
        <v>5</v>
      </c>
      <c r="O13" s="2">
        <v>4</v>
      </c>
      <c r="P13" s="2">
        <v>1</v>
      </c>
      <c r="Q13" s="2">
        <v>1</v>
      </c>
      <c r="R13" s="2">
        <v>5</v>
      </c>
      <c r="S13" s="2">
        <v>5</v>
      </c>
      <c r="T13" s="47">
        <f>SUM(C13:S13)</f>
        <v>51.938271604938265</v>
      </c>
      <c r="U13" s="2">
        <v>1</v>
      </c>
      <c r="V13" s="2">
        <v>1</v>
      </c>
      <c r="W13" s="2">
        <v>1</v>
      </c>
      <c r="X13" s="2">
        <v>5</v>
      </c>
      <c r="Y13" s="2">
        <v>4</v>
      </c>
      <c r="Z13" s="2">
        <v>5</v>
      </c>
      <c r="AA13" s="2">
        <v>5</v>
      </c>
      <c r="AB13" s="2">
        <v>4</v>
      </c>
      <c r="AC13" s="2">
        <v>5</v>
      </c>
      <c r="AD13" s="2">
        <v>5</v>
      </c>
      <c r="AE13" s="2">
        <v>5</v>
      </c>
      <c r="AF13" s="2">
        <v>5</v>
      </c>
      <c r="AG13" s="2">
        <v>5</v>
      </c>
      <c r="AH13" s="2">
        <v>5</v>
      </c>
      <c r="AI13" s="2">
        <v>4</v>
      </c>
      <c r="AJ13" s="2">
        <v>4</v>
      </c>
      <c r="AK13" s="2">
        <v>5</v>
      </c>
      <c r="AL13" s="12">
        <f>SUM(U13:AK13)</f>
        <v>69</v>
      </c>
      <c r="AM13" s="46">
        <f>AVERAGE(AL13,T13)</f>
        <v>60.469135802469133</v>
      </c>
      <c r="AN13" s="15">
        <f>(C13+D13+E13+F13+G13+U13+V13+W13+X13+Y13)/2</f>
        <v>11</v>
      </c>
      <c r="AO13" s="15">
        <f>(H13+I13+J13+K13+L13+Z13+AA13+AB13+AC13+AD13)/2</f>
        <v>20.969135802469136</v>
      </c>
      <c r="AP13" s="15">
        <f>(M13+N13+O13+AE13+AF13+AG13)/2</f>
        <v>13.5</v>
      </c>
      <c r="AQ13" s="15">
        <f>(P13+Q13+AH13+AI13)/2</f>
        <v>5.5</v>
      </c>
      <c r="AR13" s="43">
        <f>(R13+S13+AJ13+AK13)/2</f>
        <v>9.5</v>
      </c>
      <c r="AS13" s="45">
        <f>AN13+AR13+AQ13+AP13+AO13</f>
        <v>60.46913580246914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</row>
    <row r="14" spans="1:950" ht="30" x14ac:dyDescent="0.25">
      <c r="A14" s="2">
        <v>13</v>
      </c>
      <c r="B14" s="10" t="s">
        <v>80</v>
      </c>
      <c r="C14" s="2">
        <v>1</v>
      </c>
      <c r="D14" s="2">
        <v>1</v>
      </c>
      <c r="E14" s="2">
        <v>1</v>
      </c>
      <c r="F14" s="2">
        <v>5</v>
      </c>
      <c r="G14" s="2">
        <v>3</v>
      </c>
      <c r="H14" s="2">
        <v>5</v>
      </c>
      <c r="I14" s="2">
        <v>2</v>
      </c>
      <c r="J14" s="48">
        <v>2.35</v>
      </c>
      <c r="K14" s="2">
        <v>3</v>
      </c>
      <c r="L14" s="2">
        <v>4</v>
      </c>
      <c r="M14" s="2">
        <v>4</v>
      </c>
      <c r="N14" s="2">
        <v>3</v>
      </c>
      <c r="O14" s="2">
        <v>4</v>
      </c>
      <c r="P14" s="2">
        <v>5</v>
      </c>
      <c r="Q14" s="2">
        <v>4</v>
      </c>
      <c r="R14" s="2">
        <v>5</v>
      </c>
      <c r="S14" s="2">
        <v>5</v>
      </c>
      <c r="T14" s="47">
        <f>SUM(C14:S14)</f>
        <v>57.35</v>
      </c>
      <c r="U14" s="2">
        <v>1</v>
      </c>
      <c r="V14" s="2">
        <v>1</v>
      </c>
      <c r="W14" s="2">
        <v>1</v>
      </c>
      <c r="X14" s="2">
        <v>5</v>
      </c>
      <c r="Y14" s="2">
        <v>3</v>
      </c>
      <c r="Z14" s="2">
        <v>5</v>
      </c>
      <c r="AA14" s="2">
        <v>5</v>
      </c>
      <c r="AB14" s="2">
        <v>4</v>
      </c>
      <c r="AC14" s="2">
        <v>5</v>
      </c>
      <c r="AD14" s="2">
        <v>5</v>
      </c>
      <c r="AE14" s="2">
        <v>5</v>
      </c>
      <c r="AF14" s="2">
        <v>5</v>
      </c>
      <c r="AG14" s="2">
        <v>5</v>
      </c>
      <c r="AH14" s="2">
        <v>5</v>
      </c>
      <c r="AI14" s="2">
        <v>2</v>
      </c>
      <c r="AJ14" s="2">
        <v>4</v>
      </c>
      <c r="AK14" s="2">
        <v>2</v>
      </c>
      <c r="AL14" s="12">
        <f>SUM(U14:AK14)</f>
        <v>63</v>
      </c>
      <c r="AM14" s="51">
        <f>AVERAGE(AL14,T14)</f>
        <v>60.174999999999997</v>
      </c>
      <c r="AN14" s="15">
        <f>(C14+D14+E14+F14+G14+U14+V14+W14+X14+Y14)/2</f>
        <v>11</v>
      </c>
      <c r="AO14" s="15">
        <f>(H14+I14+J14+K14+L14+Z14+AA14+AB14+AC14+AD14)/2</f>
        <v>20.175000000000001</v>
      </c>
      <c r="AP14" s="15">
        <f>(M14+N14+O14+AE14+AF14+AG14)/2</f>
        <v>13</v>
      </c>
      <c r="AQ14" s="15">
        <f>(P14+Q14+AH14+AI14)/2</f>
        <v>8</v>
      </c>
      <c r="AR14" s="43">
        <f>(R14+S14+AJ14+AK14)/2</f>
        <v>8</v>
      </c>
      <c r="AS14" s="45">
        <f>AN14+AR14+AQ14+AP14+AO14</f>
        <v>60.174999999999997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</row>
    <row r="15" spans="1:950" ht="30" x14ac:dyDescent="0.25">
      <c r="A15" s="2">
        <v>14</v>
      </c>
      <c r="B15" s="18" t="s">
        <v>56</v>
      </c>
      <c r="C15" s="2">
        <v>1</v>
      </c>
      <c r="D15" s="2">
        <v>1</v>
      </c>
      <c r="E15" s="2">
        <v>1</v>
      </c>
      <c r="F15" s="2">
        <v>3</v>
      </c>
      <c r="G15" s="2">
        <v>3</v>
      </c>
      <c r="H15" s="2">
        <v>5</v>
      </c>
      <c r="I15" s="2">
        <v>3</v>
      </c>
      <c r="J15" s="48">
        <v>2.1612903225806401</v>
      </c>
      <c r="K15" s="2">
        <v>5</v>
      </c>
      <c r="L15" s="2">
        <v>3</v>
      </c>
      <c r="M15" s="2">
        <v>4</v>
      </c>
      <c r="N15" s="2">
        <v>5</v>
      </c>
      <c r="O15" s="2">
        <v>5</v>
      </c>
      <c r="P15" s="2">
        <v>5</v>
      </c>
      <c r="Q15" s="2">
        <v>4</v>
      </c>
      <c r="R15" s="2">
        <v>5</v>
      </c>
      <c r="S15" s="2">
        <v>5</v>
      </c>
      <c r="T15" s="47">
        <f>SUM(C15:S15)</f>
        <v>60.161290322580641</v>
      </c>
      <c r="U15" s="2">
        <v>1</v>
      </c>
      <c r="V15" s="2">
        <v>1</v>
      </c>
      <c r="W15" s="2">
        <v>1</v>
      </c>
      <c r="X15" s="2">
        <v>4</v>
      </c>
      <c r="Y15" s="2">
        <v>2</v>
      </c>
      <c r="Z15" s="2">
        <v>5</v>
      </c>
      <c r="AA15" s="2">
        <v>3</v>
      </c>
      <c r="AB15" s="15">
        <v>2.1612903225806401</v>
      </c>
      <c r="AC15" s="2">
        <v>5</v>
      </c>
      <c r="AD15" s="2">
        <v>4</v>
      </c>
      <c r="AE15" s="2">
        <v>4</v>
      </c>
      <c r="AF15" s="2">
        <v>5</v>
      </c>
      <c r="AG15" s="2">
        <v>4</v>
      </c>
      <c r="AH15" s="2">
        <v>5</v>
      </c>
      <c r="AI15" s="2">
        <v>4</v>
      </c>
      <c r="AJ15" s="2">
        <v>5</v>
      </c>
      <c r="AK15" s="2">
        <v>5</v>
      </c>
      <c r="AL15" s="47">
        <f>SUM(U15:AK15)</f>
        <v>60.161290322580641</v>
      </c>
      <c r="AM15" s="51">
        <f>AVERAGE(AL15,T15)</f>
        <v>60.161290322580641</v>
      </c>
      <c r="AN15" s="15">
        <f>(C15+D15+E15+F15+G15+U15+V15+W15+X15+Y15)/2</f>
        <v>9</v>
      </c>
      <c r="AO15" s="15">
        <f>(H15+I15+J15+K15+L15+Z15+AA15+AB15+AC15+AD15)/2</f>
        <v>18.661290322580641</v>
      </c>
      <c r="AP15" s="15">
        <f>(M15+N15+O15+AE15+AF15+AG15)/2</f>
        <v>13.5</v>
      </c>
      <c r="AQ15" s="15">
        <f>(P15+Q15+AH15+AI15)/2</f>
        <v>9</v>
      </c>
      <c r="AR15" s="43">
        <f>(R15+S15+AJ15+AK15)/2</f>
        <v>10</v>
      </c>
      <c r="AS15" s="45">
        <f>AN15+AR15+AQ15+AP15+AO15</f>
        <v>60.161290322580641</v>
      </c>
    </row>
    <row r="16" spans="1:950" ht="30" x14ac:dyDescent="0.25">
      <c r="A16" s="2">
        <v>15</v>
      </c>
      <c r="B16" s="18" t="s">
        <v>101</v>
      </c>
      <c r="C16" s="2">
        <v>1</v>
      </c>
      <c r="D16" s="2">
        <v>1</v>
      </c>
      <c r="E16" s="2">
        <v>1</v>
      </c>
      <c r="F16" s="2">
        <v>5</v>
      </c>
      <c r="G16" s="2">
        <v>5</v>
      </c>
      <c r="H16" s="2">
        <v>1</v>
      </c>
      <c r="I16" s="2">
        <v>3</v>
      </c>
      <c r="J16" s="48">
        <v>1.80645161290323</v>
      </c>
      <c r="K16" s="2">
        <v>5</v>
      </c>
      <c r="L16" s="2">
        <v>5</v>
      </c>
      <c r="M16" s="2">
        <v>2</v>
      </c>
      <c r="N16" s="2">
        <v>5</v>
      </c>
      <c r="O16" s="2">
        <v>5</v>
      </c>
      <c r="P16" s="2">
        <v>5</v>
      </c>
      <c r="Q16" s="2">
        <v>5</v>
      </c>
      <c r="R16" s="2">
        <v>5</v>
      </c>
      <c r="S16" s="2">
        <v>3</v>
      </c>
      <c r="T16" s="47">
        <f>SUM(C16:S16)</f>
        <v>58.806451612903231</v>
      </c>
      <c r="U16" s="2">
        <v>1</v>
      </c>
      <c r="V16" s="2">
        <v>1</v>
      </c>
      <c r="W16" s="2">
        <v>1</v>
      </c>
      <c r="X16" s="2">
        <v>5</v>
      </c>
      <c r="Y16" s="2">
        <v>3</v>
      </c>
      <c r="Z16" s="2">
        <v>4</v>
      </c>
      <c r="AA16" s="2">
        <v>5</v>
      </c>
      <c r="AB16" s="2">
        <v>4</v>
      </c>
      <c r="AC16" s="2">
        <v>3</v>
      </c>
      <c r="AD16" s="2">
        <v>5</v>
      </c>
      <c r="AE16" s="2">
        <v>5</v>
      </c>
      <c r="AF16" s="2">
        <v>3</v>
      </c>
      <c r="AG16" s="2">
        <v>4</v>
      </c>
      <c r="AH16" s="2">
        <v>4</v>
      </c>
      <c r="AI16" s="2">
        <v>5</v>
      </c>
      <c r="AJ16" s="2">
        <v>4</v>
      </c>
      <c r="AK16" s="2">
        <v>4</v>
      </c>
      <c r="AL16" s="12">
        <f>SUM(U16:AK16)</f>
        <v>61</v>
      </c>
      <c r="AM16" s="46">
        <f>AVERAGE(AL16,T16)</f>
        <v>59.903225806451616</v>
      </c>
      <c r="AN16" s="15">
        <f>(C16+D16+E16+F16+G16+U16+V16+W16+X16+Y16)/2</f>
        <v>12</v>
      </c>
      <c r="AO16" s="15">
        <f>(H16+I16+J16+K16+L16+Z16+AA16+AB16+AC16+AD16)/2</f>
        <v>18.403225806451616</v>
      </c>
      <c r="AP16" s="15">
        <f>(M16+N16+O16+AE16+AF16+AG16)/2</f>
        <v>12</v>
      </c>
      <c r="AQ16" s="15">
        <f>(P16+Q16+AH16+AI16)/2</f>
        <v>9.5</v>
      </c>
      <c r="AR16" s="43">
        <f>(R16+S16+AJ16+AK16)/2</f>
        <v>8</v>
      </c>
      <c r="AS16" s="45">
        <f>AN16+AR16+AQ16+AP16+AO16</f>
        <v>59.903225806451616</v>
      </c>
    </row>
    <row r="17" spans="1:45" ht="30" x14ac:dyDescent="0.25">
      <c r="A17" s="2">
        <v>16</v>
      </c>
      <c r="B17" s="10" t="s">
        <v>47</v>
      </c>
      <c r="C17" s="2">
        <v>1</v>
      </c>
      <c r="D17" s="2">
        <v>1</v>
      </c>
      <c r="E17" s="2">
        <v>1</v>
      </c>
      <c r="F17" s="2">
        <v>4</v>
      </c>
      <c r="G17" s="2">
        <v>2</v>
      </c>
      <c r="H17" s="2">
        <v>5</v>
      </c>
      <c r="I17" s="2">
        <v>2</v>
      </c>
      <c r="J17" s="48">
        <v>1.8888888888888899</v>
      </c>
      <c r="K17" s="2">
        <v>5</v>
      </c>
      <c r="L17" s="2">
        <v>5</v>
      </c>
      <c r="M17" s="2">
        <v>2</v>
      </c>
      <c r="N17" s="2">
        <v>5</v>
      </c>
      <c r="O17" s="2">
        <v>5</v>
      </c>
      <c r="P17" s="2">
        <v>5</v>
      </c>
      <c r="Q17" s="2">
        <v>5</v>
      </c>
      <c r="R17" s="2">
        <v>5</v>
      </c>
      <c r="S17" s="2">
        <v>5</v>
      </c>
      <c r="T17" s="47">
        <f>SUM(C17:S17)</f>
        <v>59.888888888888886</v>
      </c>
      <c r="U17" s="2">
        <v>1</v>
      </c>
      <c r="V17" s="2">
        <v>1</v>
      </c>
      <c r="W17" s="2">
        <v>1</v>
      </c>
      <c r="X17" s="2">
        <v>5</v>
      </c>
      <c r="Y17" s="2">
        <v>2</v>
      </c>
      <c r="Z17" s="2">
        <v>5</v>
      </c>
      <c r="AA17" s="2">
        <v>5</v>
      </c>
      <c r="AB17" s="2">
        <v>4</v>
      </c>
      <c r="AC17" s="2">
        <v>3</v>
      </c>
      <c r="AD17" s="2">
        <v>5</v>
      </c>
      <c r="AE17" s="2">
        <v>5</v>
      </c>
      <c r="AF17" s="2">
        <v>4</v>
      </c>
      <c r="AG17" s="2">
        <v>4</v>
      </c>
      <c r="AH17" s="2">
        <v>4</v>
      </c>
      <c r="AI17" s="2">
        <v>2</v>
      </c>
      <c r="AJ17" s="2">
        <v>3</v>
      </c>
      <c r="AK17" s="2">
        <v>5</v>
      </c>
      <c r="AL17" s="12">
        <f>SUM(U17:AK17)</f>
        <v>59</v>
      </c>
      <c r="AM17" s="51">
        <f>AVERAGE(AL17,T17)</f>
        <v>59.444444444444443</v>
      </c>
      <c r="AN17" s="15">
        <f>(C17+D17+E17+F17+G17+U17+V17+W17+X17+Y17)/2</f>
        <v>9.5</v>
      </c>
      <c r="AO17" s="15">
        <f>(H17+I17+J17+K17+L17+Z17+AA17+AB17+AC17+AD17)/2</f>
        <v>20.444444444444443</v>
      </c>
      <c r="AP17" s="15">
        <f>(M17+N17+O17+AE17+AF17+AG17)/2</f>
        <v>12.5</v>
      </c>
      <c r="AQ17" s="15">
        <f>(P17+Q17+AH17+AI17)/2</f>
        <v>8</v>
      </c>
      <c r="AR17" s="43">
        <f>(R17+S17+AJ17+AK17)/2</f>
        <v>9</v>
      </c>
      <c r="AS17" s="45">
        <f>AN17+AR17+AQ17+AP17+AO17</f>
        <v>59.444444444444443</v>
      </c>
    </row>
    <row r="18" spans="1:45" ht="60" x14ac:dyDescent="0.25">
      <c r="A18" s="2">
        <v>17</v>
      </c>
      <c r="B18" s="10" t="s">
        <v>84</v>
      </c>
      <c r="C18" s="2">
        <v>1</v>
      </c>
      <c r="D18" s="2">
        <v>1</v>
      </c>
      <c r="E18" s="2">
        <v>1</v>
      </c>
      <c r="F18" s="2">
        <v>3</v>
      </c>
      <c r="G18" s="2">
        <v>4</v>
      </c>
      <c r="H18" s="2">
        <v>5</v>
      </c>
      <c r="I18" s="2">
        <v>2</v>
      </c>
      <c r="J18" s="48">
        <v>1.43333333333333</v>
      </c>
      <c r="K18" s="2">
        <v>4</v>
      </c>
      <c r="L18" s="2">
        <v>4</v>
      </c>
      <c r="M18" s="2">
        <v>4</v>
      </c>
      <c r="N18" s="2">
        <v>5</v>
      </c>
      <c r="O18" s="2">
        <v>4</v>
      </c>
      <c r="P18" s="2">
        <v>5</v>
      </c>
      <c r="Q18" s="2">
        <v>5</v>
      </c>
      <c r="R18" s="2">
        <v>5</v>
      </c>
      <c r="S18" s="2">
        <v>5</v>
      </c>
      <c r="T18" s="47">
        <f>SUM(C18:S18)</f>
        <v>59.43333333333333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2">
        <f>SUM(U18:AK18)</f>
        <v>0</v>
      </c>
      <c r="AM18" s="46">
        <f>T18</f>
        <v>59.43333333333333</v>
      </c>
      <c r="AN18" s="15">
        <f>C18+D18+E18+F18+G18</f>
        <v>10</v>
      </c>
      <c r="AO18" s="15">
        <f>H18+I18+J18+K18+L18</f>
        <v>16.43333333333333</v>
      </c>
      <c r="AP18" s="15">
        <f>M18+N18+O18</f>
        <v>13</v>
      </c>
      <c r="AQ18" s="15">
        <f>P18+Q18</f>
        <v>10</v>
      </c>
      <c r="AR18" s="50">
        <f>R18+S18</f>
        <v>10</v>
      </c>
      <c r="AS18" s="45">
        <f>AN18+AR18+AQ18+AP18+AO18</f>
        <v>59.43333333333333</v>
      </c>
    </row>
    <row r="19" spans="1:45" ht="30" x14ac:dyDescent="0.25">
      <c r="A19" s="2">
        <v>18</v>
      </c>
      <c r="B19" s="18" t="s">
        <v>74</v>
      </c>
      <c r="C19" s="2">
        <v>1</v>
      </c>
      <c r="D19" s="2">
        <v>1</v>
      </c>
      <c r="E19" s="2">
        <v>1</v>
      </c>
      <c r="F19" s="2">
        <v>5</v>
      </c>
      <c r="G19" s="2">
        <v>4</v>
      </c>
      <c r="H19" s="2">
        <v>5</v>
      </c>
      <c r="I19" s="2">
        <v>2</v>
      </c>
      <c r="J19" s="48">
        <v>1.86</v>
      </c>
      <c r="K19" s="2">
        <v>4</v>
      </c>
      <c r="L19" s="2">
        <v>4</v>
      </c>
      <c r="M19" s="2">
        <v>3</v>
      </c>
      <c r="N19" s="2">
        <v>5</v>
      </c>
      <c r="O19" s="2">
        <v>4</v>
      </c>
      <c r="P19" s="2">
        <v>5</v>
      </c>
      <c r="Q19" s="2">
        <v>5</v>
      </c>
      <c r="R19" s="2">
        <v>5</v>
      </c>
      <c r="S19" s="2">
        <v>5</v>
      </c>
      <c r="T19" s="47">
        <f>SUM(C19:S19)</f>
        <v>60.86</v>
      </c>
      <c r="U19" s="2">
        <v>1</v>
      </c>
      <c r="V19" s="2">
        <v>1</v>
      </c>
      <c r="W19" s="2">
        <v>1</v>
      </c>
      <c r="X19" s="2">
        <v>5</v>
      </c>
      <c r="Y19" s="2">
        <v>2</v>
      </c>
      <c r="Z19" s="2">
        <v>4</v>
      </c>
      <c r="AA19" s="2">
        <v>5</v>
      </c>
      <c r="AB19" s="2">
        <v>4</v>
      </c>
      <c r="AC19" s="2">
        <v>2</v>
      </c>
      <c r="AD19" s="2">
        <v>5</v>
      </c>
      <c r="AE19" s="2">
        <v>5</v>
      </c>
      <c r="AF19" s="2">
        <v>4</v>
      </c>
      <c r="AG19" s="2">
        <v>4</v>
      </c>
      <c r="AH19" s="2">
        <v>2</v>
      </c>
      <c r="AI19" s="2">
        <v>4</v>
      </c>
      <c r="AJ19" s="2">
        <v>5</v>
      </c>
      <c r="AK19" s="2">
        <v>4</v>
      </c>
      <c r="AL19" s="12">
        <f>SUM(U19:AK19)</f>
        <v>58</v>
      </c>
      <c r="AM19" s="13">
        <f>AVERAGE(AL19,T19)</f>
        <v>59.43</v>
      </c>
      <c r="AN19" s="15">
        <f>(C19+D19+E19+F19+G19+U19+V19+W19+X19+Y19)/2</f>
        <v>11</v>
      </c>
      <c r="AO19" s="15">
        <f>(H19+I19+J19+K19+L19+Z19+AA19+AB19+AC19+AD19)/2</f>
        <v>18.43</v>
      </c>
      <c r="AP19" s="15">
        <f>(M19+N19+O19+AE19+AF19+AG19)/2</f>
        <v>12.5</v>
      </c>
      <c r="AQ19" s="15">
        <f>(P19+Q19+AH19+AI19)/2</f>
        <v>8</v>
      </c>
      <c r="AR19" s="43">
        <f>(R19+S19+AJ19+AK19)/2</f>
        <v>9.5</v>
      </c>
      <c r="AS19" s="45">
        <f>AN19+AR19+AQ19+AP19+AO19</f>
        <v>59.43</v>
      </c>
    </row>
    <row r="20" spans="1:45" x14ac:dyDescent="0.25">
      <c r="A20" s="2">
        <v>19</v>
      </c>
      <c r="B20" s="10" t="s">
        <v>76</v>
      </c>
      <c r="C20" s="2">
        <v>1</v>
      </c>
      <c r="D20" s="2">
        <v>1</v>
      </c>
      <c r="E20" s="2">
        <v>1</v>
      </c>
      <c r="F20" s="2">
        <v>4</v>
      </c>
      <c r="G20" s="2">
        <v>3</v>
      </c>
      <c r="H20" s="2">
        <v>5</v>
      </c>
      <c r="I20" s="2">
        <v>2</v>
      </c>
      <c r="J20" s="48">
        <v>1.4</v>
      </c>
      <c r="K20" s="2">
        <v>5</v>
      </c>
      <c r="L20" s="2">
        <v>4</v>
      </c>
      <c r="M20" s="2">
        <v>3</v>
      </c>
      <c r="N20" s="2">
        <v>5</v>
      </c>
      <c r="O20" s="2">
        <v>4</v>
      </c>
      <c r="P20" s="2">
        <v>5</v>
      </c>
      <c r="Q20" s="2">
        <v>5</v>
      </c>
      <c r="R20" s="2">
        <v>5</v>
      </c>
      <c r="S20" s="2">
        <v>5</v>
      </c>
      <c r="T20" s="47">
        <f>SUM(C20:S20)</f>
        <v>59.4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2">
        <f>SUM(U20:AK20)</f>
        <v>0</v>
      </c>
      <c r="AM20" s="13">
        <f>T20</f>
        <v>59.4</v>
      </c>
      <c r="AN20" s="15">
        <f>C20+D20+E20+F20+G20</f>
        <v>10</v>
      </c>
      <c r="AO20" s="15">
        <f>H20+I20+J20+K20+L20</f>
        <v>17.399999999999999</v>
      </c>
      <c r="AP20" s="15">
        <f>M20+N20+O20</f>
        <v>12</v>
      </c>
      <c r="AQ20" s="15">
        <f>P20+Q20</f>
        <v>10</v>
      </c>
      <c r="AR20" s="50">
        <f>R20+S20</f>
        <v>10</v>
      </c>
      <c r="AS20" s="45">
        <f>AN20+AR20+AQ20+AP20+AO20</f>
        <v>59.4</v>
      </c>
    </row>
    <row r="21" spans="1:45" ht="30" x14ac:dyDescent="0.25">
      <c r="A21" s="2">
        <v>20</v>
      </c>
      <c r="B21" s="19" t="s">
        <v>79</v>
      </c>
      <c r="C21" s="2">
        <v>1</v>
      </c>
      <c r="D21" s="2">
        <v>1</v>
      </c>
      <c r="E21" s="2">
        <v>1</v>
      </c>
      <c r="F21" s="2">
        <v>4</v>
      </c>
      <c r="G21" s="2">
        <v>3</v>
      </c>
      <c r="H21" s="2">
        <v>5</v>
      </c>
      <c r="I21" s="2">
        <v>2</v>
      </c>
      <c r="J21" s="48">
        <v>2</v>
      </c>
      <c r="K21" s="2">
        <v>4</v>
      </c>
      <c r="L21" s="2">
        <v>4</v>
      </c>
      <c r="M21" s="2">
        <v>2</v>
      </c>
      <c r="N21" s="2">
        <v>5</v>
      </c>
      <c r="O21" s="2">
        <v>4</v>
      </c>
      <c r="P21" s="2">
        <v>5</v>
      </c>
      <c r="Q21" s="2">
        <v>3</v>
      </c>
      <c r="R21" s="2">
        <v>5</v>
      </c>
      <c r="S21" s="2">
        <v>5</v>
      </c>
      <c r="T21" s="47">
        <f>SUM(C21:S21)</f>
        <v>56</v>
      </c>
      <c r="U21" s="2">
        <v>1</v>
      </c>
      <c r="V21" s="2">
        <v>1</v>
      </c>
      <c r="W21" s="2">
        <v>1</v>
      </c>
      <c r="X21" s="2">
        <v>5</v>
      </c>
      <c r="Y21" s="2">
        <v>3</v>
      </c>
      <c r="Z21" s="2">
        <v>5</v>
      </c>
      <c r="AA21" s="2">
        <v>5</v>
      </c>
      <c r="AB21" s="2">
        <v>4</v>
      </c>
      <c r="AC21" s="2">
        <v>4</v>
      </c>
      <c r="AD21" s="2">
        <v>5</v>
      </c>
      <c r="AE21" s="2">
        <v>5</v>
      </c>
      <c r="AF21" s="2">
        <v>5</v>
      </c>
      <c r="AG21" s="2">
        <v>5</v>
      </c>
      <c r="AH21" s="2">
        <v>3</v>
      </c>
      <c r="AI21" s="2">
        <v>4</v>
      </c>
      <c r="AJ21" s="2">
        <v>3</v>
      </c>
      <c r="AK21" s="2">
        <v>3</v>
      </c>
      <c r="AL21" s="12">
        <f>SUM(U21:AK21)</f>
        <v>62</v>
      </c>
      <c r="AM21" s="51">
        <f>AVERAGE(AL21,T21)</f>
        <v>59</v>
      </c>
      <c r="AN21" s="15">
        <f>(C21+D21+E21+F21+G21+U21+V21+W21+X21+Y21)/2</f>
        <v>10.5</v>
      </c>
      <c r="AO21" s="15">
        <f>(H21+I21+J21+K21+L21+Z21+AA21+AB21+AC21+AD21)/2</f>
        <v>20</v>
      </c>
      <c r="AP21" s="15">
        <f>(M21+N21+O21+AE21+AF21+AG21)/2</f>
        <v>13</v>
      </c>
      <c r="AQ21" s="15">
        <f>(P21+Q21+AH21+AI21)/2</f>
        <v>7.5</v>
      </c>
      <c r="AR21" s="43">
        <f>(R21+S21+AJ21+AK21)/2</f>
        <v>8</v>
      </c>
      <c r="AS21" s="45">
        <f>AN21+AR21+AQ21+AP21+AO21</f>
        <v>59</v>
      </c>
    </row>
    <row r="22" spans="1:45" ht="30" x14ac:dyDescent="0.25">
      <c r="A22" s="2">
        <v>21</v>
      </c>
      <c r="B22" s="10" t="s">
        <v>64</v>
      </c>
      <c r="C22" s="2">
        <v>1</v>
      </c>
      <c r="D22" s="2">
        <v>1</v>
      </c>
      <c r="E22" s="2">
        <v>1</v>
      </c>
      <c r="F22" s="2">
        <v>4</v>
      </c>
      <c r="G22" s="2">
        <v>2</v>
      </c>
      <c r="H22" s="2">
        <v>5</v>
      </c>
      <c r="I22" s="2">
        <v>3</v>
      </c>
      <c r="J22" s="48">
        <v>2.0246913580246901</v>
      </c>
      <c r="K22" s="2">
        <v>5</v>
      </c>
      <c r="L22" s="2">
        <v>4</v>
      </c>
      <c r="M22" s="2">
        <v>3</v>
      </c>
      <c r="N22" s="2">
        <v>5</v>
      </c>
      <c r="O22" s="2">
        <v>4</v>
      </c>
      <c r="P22" s="2">
        <v>3</v>
      </c>
      <c r="Q22" s="2">
        <v>3</v>
      </c>
      <c r="R22" s="2">
        <v>5</v>
      </c>
      <c r="S22" s="2">
        <v>5</v>
      </c>
      <c r="T22" s="47">
        <f>SUM(C22:S22)</f>
        <v>56.02469135802469</v>
      </c>
      <c r="U22" s="2">
        <v>1</v>
      </c>
      <c r="V22" s="2">
        <v>1</v>
      </c>
      <c r="W22" s="2">
        <v>1</v>
      </c>
      <c r="X22" s="2">
        <v>5</v>
      </c>
      <c r="Y22" s="2">
        <v>2</v>
      </c>
      <c r="Z22" s="2">
        <v>5</v>
      </c>
      <c r="AA22" s="2">
        <v>5</v>
      </c>
      <c r="AB22" s="2">
        <v>4</v>
      </c>
      <c r="AC22" s="2">
        <v>3</v>
      </c>
      <c r="AD22" s="2">
        <v>5</v>
      </c>
      <c r="AE22" s="2">
        <v>5</v>
      </c>
      <c r="AF22" s="2">
        <v>4</v>
      </c>
      <c r="AG22" s="2">
        <v>4</v>
      </c>
      <c r="AH22" s="2">
        <v>3</v>
      </c>
      <c r="AI22" s="2">
        <v>4</v>
      </c>
      <c r="AJ22" s="2">
        <v>4</v>
      </c>
      <c r="AK22" s="2">
        <v>5</v>
      </c>
      <c r="AL22" s="12">
        <f>SUM(U22:AK22)</f>
        <v>61</v>
      </c>
      <c r="AM22" s="51">
        <f>AVERAGE(AL22,T22)</f>
        <v>58.512345679012341</v>
      </c>
      <c r="AN22" s="15">
        <f>(C22+D22+E22+F22+G22+U22+V22+W22+X22+Y22)/2</f>
        <v>9.5</v>
      </c>
      <c r="AO22" s="15">
        <f>(H22+I22+J22+K22+L22+Z22+AA22+AB22+AC22+AD22)/2</f>
        <v>20.512345679012345</v>
      </c>
      <c r="AP22" s="15">
        <f>(M22+N22+O22+AE22+AF22+AG22)/2</f>
        <v>12.5</v>
      </c>
      <c r="AQ22" s="15">
        <f>(P22+Q22+AH22+AI22)/2</f>
        <v>6.5</v>
      </c>
      <c r="AR22" s="43">
        <f>(R22+S22+AJ22+AK22)/2</f>
        <v>9.5</v>
      </c>
      <c r="AS22" s="45">
        <f>AN22+AR22+AQ22+AP22+AO22</f>
        <v>58.512345679012341</v>
      </c>
    </row>
    <row r="23" spans="1:45" x14ac:dyDescent="0.25">
      <c r="A23" s="2">
        <v>22</v>
      </c>
      <c r="B23" s="10" t="s">
        <v>109</v>
      </c>
      <c r="C23" s="2">
        <v>1</v>
      </c>
      <c r="D23" s="2">
        <v>1</v>
      </c>
      <c r="E23" s="2">
        <v>1</v>
      </c>
      <c r="F23" s="2">
        <v>5</v>
      </c>
      <c r="G23" s="2">
        <v>4</v>
      </c>
      <c r="H23" s="2">
        <v>4</v>
      </c>
      <c r="I23" s="2">
        <v>2</v>
      </c>
      <c r="J23" s="48">
        <v>1.5</v>
      </c>
      <c r="K23" s="2">
        <v>5</v>
      </c>
      <c r="L23" s="2">
        <v>3</v>
      </c>
      <c r="M23" s="2">
        <v>5</v>
      </c>
      <c r="N23" s="2">
        <v>5</v>
      </c>
      <c r="O23" s="2">
        <v>3</v>
      </c>
      <c r="P23" s="2">
        <v>5</v>
      </c>
      <c r="Q23" s="2">
        <v>5</v>
      </c>
      <c r="R23" s="2">
        <v>5</v>
      </c>
      <c r="S23" s="2">
        <v>3</v>
      </c>
      <c r="T23" s="47">
        <f>SUM(C23:S23)</f>
        <v>58.5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2">
        <f>SUM(U23:AK23)</f>
        <v>0</v>
      </c>
      <c r="AM23" s="51">
        <f>T23</f>
        <v>58.5</v>
      </c>
      <c r="AN23" s="15">
        <f>C23+D23+E23+F23+G23</f>
        <v>12</v>
      </c>
      <c r="AO23" s="15">
        <f>H23+I23+J23+K23+L23</f>
        <v>15.5</v>
      </c>
      <c r="AP23" s="15">
        <f>M23+N23+O23</f>
        <v>13</v>
      </c>
      <c r="AQ23" s="15">
        <f>P23+Q23</f>
        <v>10</v>
      </c>
      <c r="AR23" s="50">
        <f>R23+S23</f>
        <v>8</v>
      </c>
      <c r="AS23" s="45">
        <f>AN23+AR23+AQ23+AP23+AO23</f>
        <v>58.5</v>
      </c>
    </row>
    <row r="24" spans="1:45" x14ac:dyDescent="0.25">
      <c r="A24" s="2">
        <v>23</v>
      </c>
      <c r="B24" s="18" t="s">
        <v>60</v>
      </c>
      <c r="C24" s="2">
        <v>1</v>
      </c>
      <c r="D24" s="2">
        <v>1</v>
      </c>
      <c r="E24" s="2">
        <v>1</v>
      </c>
      <c r="F24" s="2">
        <v>3</v>
      </c>
      <c r="G24" s="2">
        <v>3</v>
      </c>
      <c r="H24" s="2">
        <v>5</v>
      </c>
      <c r="I24" s="2">
        <v>2</v>
      </c>
      <c r="J24" s="48">
        <v>1.3333333333333299</v>
      </c>
      <c r="K24" s="2">
        <v>5</v>
      </c>
      <c r="L24" s="2">
        <v>4</v>
      </c>
      <c r="M24" s="2">
        <v>2</v>
      </c>
      <c r="N24" s="2">
        <v>5</v>
      </c>
      <c r="O24" s="2">
        <v>5</v>
      </c>
      <c r="P24" s="2">
        <v>5</v>
      </c>
      <c r="Q24" s="2">
        <v>5</v>
      </c>
      <c r="R24" s="2">
        <v>5</v>
      </c>
      <c r="S24" s="2">
        <v>5</v>
      </c>
      <c r="T24" s="47">
        <f>SUM(C24:S24)</f>
        <v>58.333333333333329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2">
        <f>SUM(U24:AK24)</f>
        <v>0</v>
      </c>
      <c r="AM24" s="51">
        <f>T24</f>
        <v>58.333333333333329</v>
      </c>
      <c r="AN24" s="15">
        <f>C24+D24+E24+F24+G24</f>
        <v>9</v>
      </c>
      <c r="AO24" s="15">
        <f>H24+I24+J24+K24+L24</f>
        <v>17.333333333333329</v>
      </c>
      <c r="AP24" s="15">
        <f>M24+N24+O24</f>
        <v>12</v>
      </c>
      <c r="AQ24" s="15">
        <f>P24+Q24</f>
        <v>10</v>
      </c>
      <c r="AR24" s="50">
        <f>R24+S24</f>
        <v>10</v>
      </c>
      <c r="AS24" s="45">
        <f>AN24+AR24+AQ24+AP24+AO24</f>
        <v>58.333333333333329</v>
      </c>
    </row>
    <row r="25" spans="1:45" ht="30" x14ac:dyDescent="0.25">
      <c r="A25" s="2">
        <v>24</v>
      </c>
      <c r="B25" s="10" t="s">
        <v>68</v>
      </c>
      <c r="C25" s="2">
        <v>1</v>
      </c>
      <c r="D25" s="2">
        <v>1</v>
      </c>
      <c r="E25" s="2">
        <v>1</v>
      </c>
      <c r="F25" s="2">
        <v>4</v>
      </c>
      <c r="G25" s="2">
        <v>5</v>
      </c>
      <c r="H25" s="2">
        <v>0</v>
      </c>
      <c r="I25" s="2">
        <v>3</v>
      </c>
      <c r="J25" s="48">
        <v>1.37113402061856</v>
      </c>
      <c r="K25" s="2">
        <v>0</v>
      </c>
      <c r="L25" s="2">
        <v>4</v>
      </c>
      <c r="M25" s="2">
        <v>4</v>
      </c>
      <c r="N25" s="2">
        <v>2</v>
      </c>
      <c r="O25" s="2">
        <v>4</v>
      </c>
      <c r="P25" s="2">
        <v>5</v>
      </c>
      <c r="Q25" s="2">
        <v>4</v>
      </c>
      <c r="R25" s="2">
        <v>3</v>
      </c>
      <c r="S25" s="2">
        <v>4</v>
      </c>
      <c r="T25" s="47">
        <f>SUM(C25:S25)</f>
        <v>46.371134020618555</v>
      </c>
      <c r="U25" s="2">
        <v>1</v>
      </c>
      <c r="V25" s="2">
        <v>1</v>
      </c>
      <c r="W25" s="2">
        <v>1</v>
      </c>
      <c r="X25" s="2">
        <v>3</v>
      </c>
      <c r="Y25" s="2">
        <v>5</v>
      </c>
      <c r="Z25" s="2">
        <v>5</v>
      </c>
      <c r="AA25" s="2">
        <v>5</v>
      </c>
      <c r="AB25" s="2">
        <v>4</v>
      </c>
      <c r="AC25" s="2">
        <v>5</v>
      </c>
      <c r="AD25" s="2">
        <v>5</v>
      </c>
      <c r="AE25" s="2">
        <v>5</v>
      </c>
      <c r="AF25" s="2">
        <v>5</v>
      </c>
      <c r="AG25" s="2">
        <v>5</v>
      </c>
      <c r="AH25" s="2">
        <v>5</v>
      </c>
      <c r="AI25" s="2">
        <v>5</v>
      </c>
      <c r="AJ25" s="2">
        <v>5</v>
      </c>
      <c r="AK25" s="2">
        <v>5</v>
      </c>
      <c r="AL25" s="12">
        <f>SUM(U25:AK25)</f>
        <v>70</v>
      </c>
      <c r="AM25" s="51">
        <f>AVERAGE(AL25,T25)</f>
        <v>58.185567010309278</v>
      </c>
      <c r="AN25" s="15">
        <f>(C25+D25+E25+F25+G25+U25+V25+W25+X25+Y25)/2</f>
        <v>11.5</v>
      </c>
      <c r="AO25" s="15">
        <f>(H25+I25+J25+K25+L25+Z25+AA25+AB25+AC25+AD25)/2</f>
        <v>16.185567010309278</v>
      </c>
      <c r="AP25" s="15">
        <f>(M25+N25+O25+AE25+AF25+AG25)/2</f>
        <v>12.5</v>
      </c>
      <c r="AQ25" s="15">
        <f>(P25+Q25+AH25+AI25)/2</f>
        <v>9.5</v>
      </c>
      <c r="AR25" s="43">
        <f>(R25+S25+AJ25+AK25)/2</f>
        <v>8.5</v>
      </c>
      <c r="AS25" s="45">
        <f>AN25+AR25+AQ25+AP25+AO25</f>
        <v>58.185567010309278</v>
      </c>
    </row>
    <row r="26" spans="1:45" ht="30" x14ac:dyDescent="0.25">
      <c r="A26" s="2">
        <v>25</v>
      </c>
      <c r="B26" s="10" t="s">
        <v>63</v>
      </c>
      <c r="C26" s="2">
        <v>1</v>
      </c>
      <c r="D26" s="2">
        <v>1</v>
      </c>
      <c r="E26" s="2">
        <v>1</v>
      </c>
      <c r="F26" s="2">
        <v>5</v>
      </c>
      <c r="G26" s="2">
        <v>4</v>
      </c>
      <c r="H26" s="2">
        <v>4</v>
      </c>
      <c r="I26" s="2">
        <v>2</v>
      </c>
      <c r="J26" s="48">
        <v>2.0333333333333301</v>
      </c>
      <c r="K26" s="2">
        <v>5</v>
      </c>
      <c r="L26" s="2">
        <v>5</v>
      </c>
      <c r="M26" s="2">
        <v>4</v>
      </c>
      <c r="N26" s="2">
        <v>5</v>
      </c>
      <c r="O26" s="2">
        <v>4</v>
      </c>
      <c r="P26" s="2">
        <v>2</v>
      </c>
      <c r="Q26" s="2">
        <v>2</v>
      </c>
      <c r="R26" s="2">
        <v>5</v>
      </c>
      <c r="S26" s="2">
        <v>5</v>
      </c>
      <c r="T26" s="47">
        <f>SUM(C26:S26)</f>
        <v>57.033333333333331</v>
      </c>
      <c r="U26" s="2">
        <v>1</v>
      </c>
      <c r="V26" s="2">
        <v>1</v>
      </c>
      <c r="W26" s="2">
        <v>1</v>
      </c>
      <c r="X26" s="2">
        <v>4</v>
      </c>
      <c r="Y26" s="2">
        <v>1</v>
      </c>
      <c r="Z26" s="2">
        <v>4</v>
      </c>
      <c r="AA26" s="2">
        <v>2</v>
      </c>
      <c r="AB26" s="17">
        <v>2.0333333333333301</v>
      </c>
      <c r="AC26" s="2">
        <v>5</v>
      </c>
      <c r="AD26" s="2">
        <v>5</v>
      </c>
      <c r="AE26" s="2">
        <v>4</v>
      </c>
      <c r="AF26" s="2">
        <v>5</v>
      </c>
      <c r="AG26" s="2">
        <v>4</v>
      </c>
      <c r="AH26" s="2">
        <v>5</v>
      </c>
      <c r="AI26" s="2">
        <v>5</v>
      </c>
      <c r="AJ26" s="2">
        <v>5</v>
      </c>
      <c r="AK26" s="2">
        <v>5</v>
      </c>
      <c r="AL26" s="47">
        <f>SUM(U26:AK26)</f>
        <v>59.033333333333331</v>
      </c>
      <c r="AM26" s="51">
        <f>AVERAGE(AL26,T26)</f>
        <v>58.033333333333331</v>
      </c>
      <c r="AN26" s="15">
        <f>(C26+D26+E26+F26+G26+U26+V26+W26+X26+Y26)/2</f>
        <v>10</v>
      </c>
      <c r="AO26" s="15">
        <f>(H26+I26+J26+K26+L26+Z26+AA26+AB26+AC26+AD26)/2</f>
        <v>18.033333333333331</v>
      </c>
      <c r="AP26" s="15">
        <f>(M26+N26+O26+AE26+AF26+AG26)/2</f>
        <v>13</v>
      </c>
      <c r="AQ26" s="15">
        <f>(P26+Q26+AH26+AI26)/2</f>
        <v>7</v>
      </c>
      <c r="AR26" s="43">
        <f>(R26+S26+AJ26+AK26)/2</f>
        <v>10</v>
      </c>
      <c r="AS26" s="45">
        <f>AN26+AR26+AQ26+AP26+AO26</f>
        <v>58.033333333333331</v>
      </c>
    </row>
    <row r="27" spans="1:45" ht="30" x14ac:dyDescent="0.25">
      <c r="A27" s="2">
        <v>26</v>
      </c>
      <c r="B27" s="10" t="s">
        <v>86</v>
      </c>
      <c r="C27" s="2">
        <v>1</v>
      </c>
      <c r="D27" s="2">
        <v>1</v>
      </c>
      <c r="E27" s="2">
        <v>1</v>
      </c>
      <c r="F27" s="2">
        <v>5</v>
      </c>
      <c r="G27" s="2">
        <v>3</v>
      </c>
      <c r="H27" s="2">
        <v>2</v>
      </c>
      <c r="I27" s="2">
        <v>3</v>
      </c>
      <c r="J27" s="48">
        <v>2.0281690140845101</v>
      </c>
      <c r="K27" s="2">
        <v>5</v>
      </c>
      <c r="L27" s="2">
        <v>4</v>
      </c>
      <c r="M27" s="2">
        <v>4</v>
      </c>
      <c r="N27" s="2">
        <v>4</v>
      </c>
      <c r="O27" s="2">
        <v>4</v>
      </c>
      <c r="P27" s="2">
        <v>5</v>
      </c>
      <c r="Q27" s="2">
        <v>4</v>
      </c>
      <c r="R27" s="2">
        <v>5</v>
      </c>
      <c r="S27" s="2">
        <v>5</v>
      </c>
      <c r="T27" s="47">
        <f>SUM(C27:S27)</f>
        <v>58.028169014084511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2">
        <f>SUM(U27:AK27)</f>
        <v>0</v>
      </c>
      <c r="AM27" s="51">
        <f>T27</f>
        <v>58.028169014084511</v>
      </c>
      <c r="AN27" s="15">
        <f>C27+D27+E27+F27+G27</f>
        <v>11</v>
      </c>
      <c r="AO27" s="15">
        <f>H27+I27+J27+K27+L27</f>
        <v>16.028169014084511</v>
      </c>
      <c r="AP27" s="15">
        <f>M27+N27+O27</f>
        <v>12</v>
      </c>
      <c r="AQ27" s="15">
        <f>P27+Q27</f>
        <v>9</v>
      </c>
      <c r="AR27" s="50">
        <f>R27+S27</f>
        <v>10</v>
      </c>
      <c r="AS27" s="45">
        <f>AN27+AR27+AQ27+AP27+AO27</f>
        <v>58.028169014084511</v>
      </c>
    </row>
    <row r="28" spans="1:45" x14ac:dyDescent="0.25">
      <c r="A28" s="2">
        <v>27</v>
      </c>
      <c r="B28" s="18" t="s">
        <v>83</v>
      </c>
      <c r="C28" s="2">
        <v>1</v>
      </c>
      <c r="D28" s="2">
        <v>1</v>
      </c>
      <c r="E28" s="2">
        <v>1</v>
      </c>
      <c r="F28" s="2">
        <v>4</v>
      </c>
      <c r="G28" s="2">
        <v>2</v>
      </c>
      <c r="H28" s="2">
        <v>5</v>
      </c>
      <c r="I28" s="2">
        <v>2</v>
      </c>
      <c r="J28" s="48">
        <v>1.5</v>
      </c>
      <c r="K28" s="2">
        <v>5</v>
      </c>
      <c r="L28" s="2">
        <v>4</v>
      </c>
      <c r="M28" s="2">
        <v>3</v>
      </c>
      <c r="N28" s="2">
        <v>5</v>
      </c>
      <c r="O28" s="2">
        <v>4</v>
      </c>
      <c r="P28" s="2">
        <v>5</v>
      </c>
      <c r="Q28" s="2">
        <v>5</v>
      </c>
      <c r="R28" s="2">
        <v>5</v>
      </c>
      <c r="S28" s="2">
        <v>4</v>
      </c>
      <c r="T28" s="47">
        <f>SUM(C28:S28)</f>
        <v>57.5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2">
        <f>SUM(U28:AK28)</f>
        <v>0</v>
      </c>
      <c r="AM28" s="51">
        <f>T28</f>
        <v>57.5</v>
      </c>
      <c r="AN28" s="15">
        <f>C28+D28+E28+F28+G28</f>
        <v>9</v>
      </c>
      <c r="AO28" s="15">
        <f>H28+I28+J28+K28+L28</f>
        <v>17.5</v>
      </c>
      <c r="AP28" s="15">
        <f>M28+N28+O28</f>
        <v>12</v>
      </c>
      <c r="AQ28" s="15">
        <f>P28+Q28</f>
        <v>10</v>
      </c>
      <c r="AR28" s="50">
        <f>R28+S28</f>
        <v>9</v>
      </c>
      <c r="AS28" s="45">
        <f>AN28+AR28+AQ28+AP28+AO28</f>
        <v>57.5</v>
      </c>
    </row>
    <row r="29" spans="1:45" ht="30" x14ac:dyDescent="0.25">
      <c r="A29" s="2">
        <v>28</v>
      </c>
      <c r="B29" s="18" t="s">
        <v>53</v>
      </c>
      <c r="C29" s="2">
        <v>1</v>
      </c>
      <c r="D29" s="2">
        <v>1</v>
      </c>
      <c r="E29" s="2">
        <v>1</v>
      </c>
      <c r="F29" s="2">
        <v>4</v>
      </c>
      <c r="G29" s="2">
        <v>2</v>
      </c>
      <c r="H29" s="2">
        <v>5</v>
      </c>
      <c r="I29" s="2">
        <v>2</v>
      </c>
      <c r="J29" s="48">
        <v>2.84</v>
      </c>
      <c r="K29" s="2">
        <v>5</v>
      </c>
      <c r="L29" s="2">
        <v>3</v>
      </c>
      <c r="M29" s="2">
        <v>4</v>
      </c>
      <c r="N29" s="2">
        <v>2</v>
      </c>
      <c r="O29" s="2">
        <v>5</v>
      </c>
      <c r="P29" s="2">
        <v>5</v>
      </c>
      <c r="Q29" s="2">
        <v>5</v>
      </c>
      <c r="R29" s="2">
        <v>5</v>
      </c>
      <c r="S29" s="2">
        <v>5</v>
      </c>
      <c r="T29" s="47">
        <f>SUM(C29:S29)</f>
        <v>57.84</v>
      </c>
      <c r="U29" s="2">
        <v>1</v>
      </c>
      <c r="V29" s="2">
        <v>1</v>
      </c>
      <c r="W29" s="2">
        <v>1</v>
      </c>
      <c r="X29" s="2">
        <v>4</v>
      </c>
      <c r="Y29" s="2">
        <v>2</v>
      </c>
      <c r="Z29" s="2">
        <v>5</v>
      </c>
      <c r="AA29" s="2">
        <v>2</v>
      </c>
      <c r="AB29" s="2">
        <v>2.84</v>
      </c>
      <c r="AC29" s="2">
        <v>5</v>
      </c>
      <c r="AD29" s="2">
        <v>4</v>
      </c>
      <c r="AE29" s="2">
        <v>5</v>
      </c>
      <c r="AF29" s="2">
        <v>2</v>
      </c>
      <c r="AG29" s="2">
        <v>2</v>
      </c>
      <c r="AH29" s="2">
        <v>5</v>
      </c>
      <c r="AI29" s="2">
        <v>5</v>
      </c>
      <c r="AJ29" s="2">
        <v>5</v>
      </c>
      <c r="AK29" s="2">
        <v>5</v>
      </c>
      <c r="AL29" s="12">
        <f>SUM(U29:AK29)</f>
        <v>56.84</v>
      </c>
      <c r="AM29" s="13">
        <f>AVERAGE(AL29,T29)</f>
        <v>57.34</v>
      </c>
      <c r="AN29" s="15">
        <f>(C29+D29+E29+F29+G29+U29+V29+W29+X29+Y29)/2</f>
        <v>9</v>
      </c>
      <c r="AO29" s="15">
        <f>(H29+I29+J29+K29+L29+Z29+AA29+AB29+AC29+AD29)/2</f>
        <v>18.34</v>
      </c>
      <c r="AP29" s="15">
        <f>(M29+N29+O29+AE29+AF29+AG29)/2</f>
        <v>10</v>
      </c>
      <c r="AQ29" s="15">
        <f>(P29+Q29+AH29+AI29)/2</f>
        <v>10</v>
      </c>
      <c r="AR29" s="43">
        <f>(R29+S29+AJ29+AK29)/2</f>
        <v>10</v>
      </c>
      <c r="AS29" s="45">
        <f>AN29+AR29+AQ29+AP29+AO29</f>
        <v>57.34</v>
      </c>
    </row>
    <row r="30" spans="1:45" ht="60" x14ac:dyDescent="0.25">
      <c r="A30" s="2">
        <v>29</v>
      </c>
      <c r="B30" s="10" t="s">
        <v>77</v>
      </c>
      <c r="C30" s="2">
        <v>1</v>
      </c>
      <c r="D30" s="2">
        <v>1</v>
      </c>
      <c r="E30" s="2">
        <v>1</v>
      </c>
      <c r="F30" s="2">
        <v>5</v>
      </c>
      <c r="G30" s="2">
        <v>2</v>
      </c>
      <c r="H30" s="2">
        <v>5</v>
      </c>
      <c r="I30" s="2">
        <v>2</v>
      </c>
      <c r="J30" s="48">
        <v>2.2400000000000002</v>
      </c>
      <c r="K30" s="2">
        <v>5</v>
      </c>
      <c r="L30" s="2">
        <v>4</v>
      </c>
      <c r="M30" s="2">
        <v>2</v>
      </c>
      <c r="N30" s="2">
        <v>5</v>
      </c>
      <c r="O30" s="2">
        <v>4</v>
      </c>
      <c r="P30" s="2">
        <v>4</v>
      </c>
      <c r="Q30" s="2">
        <v>4</v>
      </c>
      <c r="R30" s="2">
        <v>5</v>
      </c>
      <c r="S30" s="2">
        <v>5</v>
      </c>
      <c r="T30" s="47">
        <f>SUM(C30:S30)</f>
        <v>57.24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2">
        <f>SUM(U30:AK30)</f>
        <v>0</v>
      </c>
      <c r="AM30" s="13">
        <f>T30</f>
        <v>57.24</v>
      </c>
      <c r="AN30" s="15">
        <f>C30+D30+E30+F30+G30</f>
        <v>10</v>
      </c>
      <c r="AO30" s="15">
        <f>H30+I30+J30+K30+L30</f>
        <v>18.240000000000002</v>
      </c>
      <c r="AP30" s="15">
        <f>M30+N30+O30</f>
        <v>11</v>
      </c>
      <c r="AQ30" s="15">
        <f>P30+Q30</f>
        <v>8</v>
      </c>
      <c r="AR30" s="50">
        <f>R30+S30</f>
        <v>10</v>
      </c>
      <c r="AS30" s="45">
        <f>AN30+AR30+AQ30+AP30+AO30</f>
        <v>57.24</v>
      </c>
    </row>
    <row r="31" spans="1:45" ht="30" x14ac:dyDescent="0.25">
      <c r="A31" s="2">
        <v>30</v>
      </c>
      <c r="B31" s="10" t="s">
        <v>105</v>
      </c>
      <c r="C31" s="2">
        <v>1</v>
      </c>
      <c r="D31" s="2">
        <v>1</v>
      </c>
      <c r="E31" s="2">
        <v>1</v>
      </c>
      <c r="F31" s="2">
        <v>4</v>
      </c>
      <c r="G31" s="2">
        <v>3</v>
      </c>
      <c r="H31" s="2">
        <v>5</v>
      </c>
      <c r="I31" s="2">
        <v>2</v>
      </c>
      <c r="J31" s="48">
        <v>2.0172413793103399</v>
      </c>
      <c r="K31" s="2">
        <v>5</v>
      </c>
      <c r="L31" s="2">
        <v>3</v>
      </c>
      <c r="M31" s="2">
        <v>3</v>
      </c>
      <c r="N31" s="2">
        <v>5</v>
      </c>
      <c r="O31" s="2">
        <v>5</v>
      </c>
      <c r="P31" s="2">
        <v>3</v>
      </c>
      <c r="Q31" s="2">
        <v>4</v>
      </c>
      <c r="R31" s="2">
        <v>5</v>
      </c>
      <c r="S31" s="2">
        <v>5</v>
      </c>
      <c r="T31" s="47">
        <f>SUM(C31:S31)</f>
        <v>57.017241379310342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2">
        <f>SUM(U31:AK31)</f>
        <v>0</v>
      </c>
      <c r="AM31" s="51">
        <f>T31</f>
        <v>57.017241379310342</v>
      </c>
      <c r="AN31" s="15">
        <f>C31+D31+E31+F31+G31</f>
        <v>10</v>
      </c>
      <c r="AO31" s="15">
        <f>H31+I31+J31+K31+L31</f>
        <v>17.017241379310342</v>
      </c>
      <c r="AP31" s="15">
        <f>M31+N31+O31</f>
        <v>13</v>
      </c>
      <c r="AQ31" s="15">
        <f>P31+Q31</f>
        <v>7</v>
      </c>
      <c r="AR31" s="50">
        <f>R31+S31</f>
        <v>10</v>
      </c>
      <c r="AS31" s="45">
        <f>AN31+AR31+AQ31+AP31+AO31</f>
        <v>57.017241379310342</v>
      </c>
    </row>
    <row r="32" spans="1:45" ht="45" x14ac:dyDescent="0.25">
      <c r="A32" s="2">
        <v>31</v>
      </c>
      <c r="B32" s="18" t="s">
        <v>87</v>
      </c>
      <c r="C32" s="2">
        <v>1</v>
      </c>
      <c r="D32" s="2">
        <v>1</v>
      </c>
      <c r="E32" s="2">
        <v>1</v>
      </c>
      <c r="F32" s="2">
        <v>4</v>
      </c>
      <c r="G32" s="2">
        <v>2</v>
      </c>
      <c r="H32" s="2">
        <v>5</v>
      </c>
      <c r="I32" s="2">
        <v>3</v>
      </c>
      <c r="J32" s="48">
        <v>2.8235294117647101</v>
      </c>
      <c r="K32" s="2">
        <v>1</v>
      </c>
      <c r="L32" s="2">
        <v>3</v>
      </c>
      <c r="M32" s="2">
        <v>4</v>
      </c>
      <c r="N32" s="2">
        <v>5</v>
      </c>
      <c r="O32" s="2">
        <v>4</v>
      </c>
      <c r="P32" s="2">
        <v>5</v>
      </c>
      <c r="Q32" s="2">
        <v>5</v>
      </c>
      <c r="R32" s="2">
        <v>5</v>
      </c>
      <c r="S32" s="2">
        <v>5</v>
      </c>
      <c r="T32" s="47">
        <f>SUM(C32:S32)</f>
        <v>56.82352941176471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2">
        <f>SUM(U32:AK32)</f>
        <v>0</v>
      </c>
      <c r="AM32" s="51">
        <f>T32</f>
        <v>56.82352941176471</v>
      </c>
      <c r="AN32" s="15">
        <f>C32+D32+E32+F32+G32</f>
        <v>9</v>
      </c>
      <c r="AO32" s="15">
        <f>H32+I32+J32+K32+L32</f>
        <v>14.82352941176471</v>
      </c>
      <c r="AP32" s="15">
        <f>M32+N32+O32</f>
        <v>13</v>
      </c>
      <c r="AQ32" s="15">
        <f>P32+Q32</f>
        <v>10</v>
      </c>
      <c r="AR32" s="50">
        <f>R32+S32</f>
        <v>10</v>
      </c>
      <c r="AS32" s="45">
        <f>AN32+AR32+AQ32+AP32+AO32</f>
        <v>56.82352941176471</v>
      </c>
    </row>
    <row r="33" spans="1:45" ht="30" x14ac:dyDescent="0.25">
      <c r="A33" s="2">
        <v>32</v>
      </c>
      <c r="B33" s="10" t="s">
        <v>66</v>
      </c>
      <c r="C33" s="2">
        <v>1</v>
      </c>
      <c r="D33" s="2">
        <v>1</v>
      </c>
      <c r="E33" s="2">
        <v>1</v>
      </c>
      <c r="F33" s="2">
        <v>4</v>
      </c>
      <c r="G33" s="2">
        <v>2</v>
      </c>
      <c r="H33" s="2">
        <v>5</v>
      </c>
      <c r="I33" s="2">
        <v>2</v>
      </c>
      <c r="J33" s="48">
        <v>1.59154929577465</v>
      </c>
      <c r="K33" s="2">
        <v>5</v>
      </c>
      <c r="L33" s="2">
        <v>4</v>
      </c>
      <c r="M33" s="2">
        <v>2</v>
      </c>
      <c r="N33" s="2">
        <v>5</v>
      </c>
      <c r="O33" s="2">
        <v>4</v>
      </c>
      <c r="P33" s="2">
        <v>4</v>
      </c>
      <c r="Q33" s="2">
        <v>4</v>
      </c>
      <c r="R33" s="2">
        <v>5</v>
      </c>
      <c r="S33" s="2">
        <v>5</v>
      </c>
      <c r="T33" s="47">
        <f>SUM(C33:S33)</f>
        <v>55.591549295774655</v>
      </c>
      <c r="U33" s="2">
        <v>1</v>
      </c>
      <c r="V33" s="2">
        <v>1</v>
      </c>
      <c r="W33" s="2">
        <v>1</v>
      </c>
      <c r="X33" s="2">
        <v>5</v>
      </c>
      <c r="Y33" s="2">
        <v>4</v>
      </c>
      <c r="Z33" s="2">
        <v>5</v>
      </c>
      <c r="AA33" s="2">
        <v>5</v>
      </c>
      <c r="AB33" s="2">
        <v>4</v>
      </c>
      <c r="AC33" s="2">
        <v>3</v>
      </c>
      <c r="AD33" s="2">
        <v>5</v>
      </c>
      <c r="AE33" s="2">
        <v>5</v>
      </c>
      <c r="AF33" s="2">
        <v>3</v>
      </c>
      <c r="AG33" s="2">
        <v>3</v>
      </c>
      <c r="AH33" s="2">
        <v>5</v>
      </c>
      <c r="AI33" s="2">
        <v>3</v>
      </c>
      <c r="AJ33" s="2">
        <v>2</v>
      </c>
      <c r="AK33" s="2">
        <v>3</v>
      </c>
      <c r="AL33" s="12">
        <f>SUM(U33:AK33)</f>
        <v>58</v>
      </c>
      <c r="AM33" s="51">
        <f>AVERAGE(AL33,T33)</f>
        <v>56.795774647887328</v>
      </c>
      <c r="AN33" s="15">
        <f>(C33+D33+E33+F33+G33+U33+V33+W33+X33+Y33)/2</f>
        <v>10.5</v>
      </c>
      <c r="AO33" s="15">
        <f>(H33+I33+J33+K33+L33+Z33+AA33+AB33+AC33+AD33)/2</f>
        <v>19.795774647887324</v>
      </c>
      <c r="AP33" s="15">
        <f>(M33+N33+O33+AE33+AF33+AG33)/2</f>
        <v>11</v>
      </c>
      <c r="AQ33" s="15">
        <f>(P33+Q33+AH33+AI33)/2</f>
        <v>8</v>
      </c>
      <c r="AR33" s="43">
        <f>(R33+S33+AJ33+AK33)/2</f>
        <v>7.5</v>
      </c>
      <c r="AS33" s="45">
        <f>AN33+AR33+AQ33+AP33+AO33</f>
        <v>56.795774647887328</v>
      </c>
    </row>
    <row r="34" spans="1:45" ht="30" x14ac:dyDescent="0.25">
      <c r="A34" s="2">
        <v>33</v>
      </c>
      <c r="B34" s="22" t="s">
        <v>110</v>
      </c>
      <c r="C34" s="2">
        <v>1</v>
      </c>
      <c r="D34" s="2">
        <v>1</v>
      </c>
      <c r="E34" s="2">
        <v>1</v>
      </c>
      <c r="F34" s="2">
        <v>4</v>
      </c>
      <c r="G34" s="2">
        <v>3</v>
      </c>
      <c r="H34" s="2">
        <v>2</v>
      </c>
      <c r="I34" s="2">
        <v>4</v>
      </c>
      <c r="J34" s="48">
        <v>1.44067796610169</v>
      </c>
      <c r="K34" s="2">
        <v>1</v>
      </c>
      <c r="L34" s="2">
        <v>3</v>
      </c>
      <c r="M34" s="2">
        <v>5</v>
      </c>
      <c r="N34" s="2">
        <v>2</v>
      </c>
      <c r="O34" s="2">
        <v>4</v>
      </c>
      <c r="P34" s="2">
        <v>5</v>
      </c>
      <c r="Q34" s="2">
        <v>4</v>
      </c>
      <c r="R34" s="2">
        <v>4</v>
      </c>
      <c r="S34" s="2">
        <v>4</v>
      </c>
      <c r="T34" s="47">
        <f>SUM(C34:S34)</f>
        <v>49.440677966101688</v>
      </c>
      <c r="U34" s="2">
        <v>1</v>
      </c>
      <c r="V34" s="2">
        <v>1</v>
      </c>
      <c r="W34" s="2">
        <v>1</v>
      </c>
      <c r="X34" s="21">
        <v>5</v>
      </c>
      <c r="Y34" s="21">
        <v>3</v>
      </c>
      <c r="Z34" s="21">
        <v>5</v>
      </c>
      <c r="AA34" s="21">
        <v>5</v>
      </c>
      <c r="AB34" s="21">
        <v>4</v>
      </c>
      <c r="AC34" s="21">
        <v>2</v>
      </c>
      <c r="AD34" s="21">
        <v>5</v>
      </c>
      <c r="AE34" s="21">
        <v>5</v>
      </c>
      <c r="AF34" s="21">
        <v>4</v>
      </c>
      <c r="AG34" s="21">
        <v>4</v>
      </c>
      <c r="AH34" s="21">
        <v>5</v>
      </c>
      <c r="AI34" s="21">
        <v>4</v>
      </c>
      <c r="AJ34" s="21">
        <v>4</v>
      </c>
      <c r="AK34" s="21">
        <v>4</v>
      </c>
      <c r="AL34" s="12">
        <f>SUM(U34:AK34)</f>
        <v>62</v>
      </c>
      <c r="AM34" s="51">
        <f>AVERAGE(AL34,T34)</f>
        <v>55.720338983050844</v>
      </c>
      <c r="AN34" s="15">
        <f>(C34+D34+E34+F34+G34+U34+V34+W34+X34+Y34)/2</f>
        <v>10.5</v>
      </c>
      <c r="AO34" s="15">
        <f>(H34+I34+J34+K34+L34+Z34+AA34+AB34+AC34+AD34)/2</f>
        <v>16.220338983050844</v>
      </c>
      <c r="AP34" s="15">
        <f>(M34+N34+O34+AE34+AF34+AG34)/2</f>
        <v>12</v>
      </c>
      <c r="AQ34" s="15">
        <f>(P34+Q34+AH34+AI34)/2</f>
        <v>9</v>
      </c>
      <c r="AR34" s="43">
        <f>(R34+S34+AJ34+AK34)/2</f>
        <v>8</v>
      </c>
      <c r="AS34" s="45">
        <f>AN34+AR34+AQ34+AP34+AO34</f>
        <v>55.720338983050844</v>
      </c>
    </row>
    <row r="35" spans="1:45" ht="30" x14ac:dyDescent="0.25">
      <c r="A35" s="2">
        <v>34</v>
      </c>
      <c r="B35" s="10" t="s">
        <v>65</v>
      </c>
      <c r="C35" s="2">
        <v>1</v>
      </c>
      <c r="D35" s="2">
        <v>1</v>
      </c>
      <c r="E35" s="2">
        <v>1</v>
      </c>
      <c r="F35" s="2">
        <v>2</v>
      </c>
      <c r="G35" s="2">
        <v>2</v>
      </c>
      <c r="H35" s="2">
        <v>5</v>
      </c>
      <c r="I35" s="2">
        <v>3</v>
      </c>
      <c r="J35" s="48">
        <v>2.2558139534883699</v>
      </c>
      <c r="K35" s="2">
        <v>5</v>
      </c>
      <c r="L35" s="2">
        <v>4</v>
      </c>
      <c r="M35" s="2">
        <v>4</v>
      </c>
      <c r="N35" s="2">
        <v>5</v>
      </c>
      <c r="O35" s="2">
        <v>4</v>
      </c>
      <c r="P35" s="2">
        <v>5</v>
      </c>
      <c r="Q35" s="2">
        <v>4</v>
      </c>
      <c r="R35" s="2">
        <v>5</v>
      </c>
      <c r="S35" s="2">
        <v>5</v>
      </c>
      <c r="T35" s="47">
        <f>SUM(C35:S35)</f>
        <v>58.255813953488371</v>
      </c>
      <c r="U35" s="2">
        <v>1</v>
      </c>
      <c r="V35" s="2">
        <v>1</v>
      </c>
      <c r="W35" s="2">
        <v>1</v>
      </c>
      <c r="X35" s="2">
        <v>5</v>
      </c>
      <c r="Y35" s="2">
        <v>2</v>
      </c>
      <c r="Z35" s="2">
        <v>5</v>
      </c>
      <c r="AA35" s="2">
        <v>5</v>
      </c>
      <c r="AB35" s="2">
        <v>4</v>
      </c>
      <c r="AC35" s="2">
        <v>3</v>
      </c>
      <c r="AD35" s="2">
        <v>5</v>
      </c>
      <c r="AE35" s="2">
        <v>5</v>
      </c>
      <c r="AF35" s="2">
        <v>2</v>
      </c>
      <c r="AG35" s="2">
        <v>2</v>
      </c>
      <c r="AH35" s="2">
        <v>2</v>
      </c>
      <c r="AI35" s="2">
        <v>4</v>
      </c>
      <c r="AJ35" s="2">
        <v>2</v>
      </c>
      <c r="AK35" s="2">
        <v>4</v>
      </c>
      <c r="AL35" s="12">
        <f>SUM(U35:AK35)</f>
        <v>53</v>
      </c>
      <c r="AM35" s="51">
        <f>AVERAGE(AL35,T35)</f>
        <v>55.627906976744185</v>
      </c>
      <c r="AN35" s="15">
        <f>(C35+D35+E35+F35+G35+U35+V35+W35+X35+Y35)/2</f>
        <v>8.5</v>
      </c>
      <c r="AO35" s="15">
        <f>(H35+I35+J35+K35+L35+Z35+AA35+AB35+AC35+AD35)/2</f>
        <v>20.627906976744185</v>
      </c>
      <c r="AP35" s="15">
        <f>(M35+N35+O35+AE35+AF35+AG35)/2</f>
        <v>11</v>
      </c>
      <c r="AQ35" s="15">
        <f>(P35+Q35+AH35+AI35)/2</f>
        <v>7.5</v>
      </c>
      <c r="AR35" s="43">
        <f>(R35+S35+AJ35+AK35)/2</f>
        <v>8</v>
      </c>
      <c r="AS35" s="45">
        <f>AN35+AR35+AQ35+AP35+AO35</f>
        <v>55.627906976744185</v>
      </c>
    </row>
    <row r="36" spans="1:45" ht="30" x14ac:dyDescent="0.25">
      <c r="A36" s="2">
        <v>35</v>
      </c>
      <c r="B36" s="19" t="s">
        <v>75</v>
      </c>
      <c r="C36" s="2">
        <v>1</v>
      </c>
      <c r="D36" s="2">
        <v>1</v>
      </c>
      <c r="E36" s="2">
        <v>1</v>
      </c>
      <c r="F36" s="2">
        <v>4</v>
      </c>
      <c r="G36" s="2">
        <v>2</v>
      </c>
      <c r="H36" s="2">
        <v>3</v>
      </c>
      <c r="I36" s="2">
        <v>2</v>
      </c>
      <c r="J36" s="48">
        <v>2.2352941176470602</v>
      </c>
      <c r="K36" s="2">
        <v>5</v>
      </c>
      <c r="L36" s="2">
        <v>4</v>
      </c>
      <c r="M36" s="2">
        <v>2</v>
      </c>
      <c r="N36" s="2">
        <v>5</v>
      </c>
      <c r="O36" s="2">
        <v>4</v>
      </c>
      <c r="P36" s="2">
        <v>5</v>
      </c>
      <c r="Q36" s="2">
        <v>5</v>
      </c>
      <c r="R36" s="2">
        <v>5</v>
      </c>
      <c r="S36" s="2">
        <v>5</v>
      </c>
      <c r="T36" s="47">
        <f>SUM(C36:S36)</f>
        <v>56.235294117647058</v>
      </c>
      <c r="U36" s="2">
        <v>1</v>
      </c>
      <c r="V36" s="2">
        <v>1</v>
      </c>
      <c r="W36" s="2">
        <v>1</v>
      </c>
      <c r="X36" s="2">
        <v>4</v>
      </c>
      <c r="Y36" s="2">
        <v>2</v>
      </c>
      <c r="Z36" s="2">
        <v>3</v>
      </c>
      <c r="AA36" s="2">
        <v>4</v>
      </c>
      <c r="AB36" s="2">
        <v>3</v>
      </c>
      <c r="AC36" s="2">
        <v>5</v>
      </c>
      <c r="AD36" s="2">
        <v>2</v>
      </c>
      <c r="AE36" s="2">
        <v>3</v>
      </c>
      <c r="AF36" s="2">
        <v>4</v>
      </c>
      <c r="AG36" s="2">
        <v>4</v>
      </c>
      <c r="AH36" s="2">
        <v>4</v>
      </c>
      <c r="AI36" s="2">
        <v>4</v>
      </c>
      <c r="AJ36" s="2">
        <v>5</v>
      </c>
      <c r="AK36" s="2">
        <v>5</v>
      </c>
      <c r="AL36" s="12">
        <f>SUM(U36:AK36)</f>
        <v>55</v>
      </c>
      <c r="AM36" s="51">
        <f>AVERAGE(AL36,T36)</f>
        <v>55.617647058823529</v>
      </c>
      <c r="AN36" s="15">
        <f>(C36+D36+E36+F36+G36+U36+V36+W36+X36+Y36)/2</f>
        <v>9</v>
      </c>
      <c r="AO36" s="15">
        <f>(H36+I36+J36+K36+L36+Z36+AA36+AB36+AC36+AD36)/2</f>
        <v>16.617647058823529</v>
      </c>
      <c r="AP36" s="15">
        <f>(M36+N36+O36+AE36+AF36+AG36)/2</f>
        <v>11</v>
      </c>
      <c r="AQ36" s="15">
        <f>(P36+Q36+AH36+AI36)/2</f>
        <v>9</v>
      </c>
      <c r="AR36" s="43">
        <f>(R36+S36+AJ36+AK36)/2</f>
        <v>10</v>
      </c>
      <c r="AS36" s="45">
        <f>AN36+AR36+AQ36+AP36+AO36</f>
        <v>55.617647058823529</v>
      </c>
    </row>
    <row r="37" spans="1:45" ht="45" x14ac:dyDescent="0.25">
      <c r="A37" s="2">
        <v>36</v>
      </c>
      <c r="B37" s="10" t="s">
        <v>100</v>
      </c>
      <c r="C37" s="2">
        <v>1</v>
      </c>
      <c r="D37" s="2">
        <v>1</v>
      </c>
      <c r="E37" s="2">
        <v>1</v>
      </c>
      <c r="F37" s="2">
        <v>3</v>
      </c>
      <c r="G37" s="2">
        <v>4</v>
      </c>
      <c r="H37" s="2">
        <v>4</v>
      </c>
      <c r="I37" s="2">
        <v>4</v>
      </c>
      <c r="J37" s="48">
        <v>1.45161290322581</v>
      </c>
      <c r="K37" s="2">
        <v>3</v>
      </c>
      <c r="L37" s="2">
        <v>4</v>
      </c>
      <c r="M37" s="2">
        <v>4</v>
      </c>
      <c r="N37" s="2">
        <v>4</v>
      </c>
      <c r="O37" s="2">
        <v>1</v>
      </c>
      <c r="P37" s="2">
        <v>5</v>
      </c>
      <c r="Q37" s="2">
        <v>3</v>
      </c>
      <c r="R37" s="2">
        <v>2</v>
      </c>
      <c r="S37" s="2">
        <v>3</v>
      </c>
      <c r="T37" s="47">
        <f>SUM(C37:S37)</f>
        <v>48.451612903225808</v>
      </c>
      <c r="U37" s="2">
        <v>1</v>
      </c>
      <c r="V37" s="2">
        <v>1</v>
      </c>
      <c r="W37" s="2">
        <v>1</v>
      </c>
      <c r="X37" s="2">
        <v>5</v>
      </c>
      <c r="Y37" s="2">
        <v>2</v>
      </c>
      <c r="Z37" s="2">
        <v>5</v>
      </c>
      <c r="AA37" s="2">
        <v>5</v>
      </c>
      <c r="AB37" s="2">
        <v>4</v>
      </c>
      <c r="AC37" s="2">
        <v>5</v>
      </c>
      <c r="AD37" s="2">
        <v>5</v>
      </c>
      <c r="AE37" s="2">
        <v>5</v>
      </c>
      <c r="AF37" s="2">
        <v>5</v>
      </c>
      <c r="AG37" s="2">
        <v>5</v>
      </c>
      <c r="AH37" s="2">
        <v>3</v>
      </c>
      <c r="AI37" s="2">
        <v>3</v>
      </c>
      <c r="AJ37" s="2">
        <v>2</v>
      </c>
      <c r="AK37" s="2">
        <v>5</v>
      </c>
      <c r="AL37" s="12">
        <f>SUM(U37:AK37)</f>
        <v>62</v>
      </c>
      <c r="AM37" s="51">
        <f>AVERAGE(AL37,T37)</f>
        <v>55.225806451612904</v>
      </c>
      <c r="AN37" s="15">
        <f>(C37+D37+E37+F37+G37+U37+V37+W37+X37+Y37)/2</f>
        <v>10</v>
      </c>
      <c r="AO37" s="15">
        <f>(H37+I37+J37+K37+L37+Z37+AA37+AB37+AC37+AD37)/2</f>
        <v>20.225806451612904</v>
      </c>
      <c r="AP37" s="15">
        <f>(M37+N37+O37+AE37+AF37+AG37)/2</f>
        <v>12</v>
      </c>
      <c r="AQ37" s="15">
        <f>(P37+Q37+AH37+AI37)/2</f>
        <v>7</v>
      </c>
      <c r="AR37" s="43">
        <f>(R37+S37+AJ37+AK37)/2</f>
        <v>6</v>
      </c>
      <c r="AS37" s="45">
        <f>AN37+AR37+AQ37+AP37+AO37</f>
        <v>55.225806451612904</v>
      </c>
    </row>
    <row r="38" spans="1:45" ht="30" x14ac:dyDescent="0.25">
      <c r="A38" s="2">
        <v>37</v>
      </c>
      <c r="B38" s="19" t="s">
        <v>92</v>
      </c>
      <c r="C38" s="2">
        <v>1</v>
      </c>
      <c r="D38" s="2">
        <v>1</v>
      </c>
      <c r="E38" s="2">
        <v>1</v>
      </c>
      <c r="F38" s="2">
        <v>4</v>
      </c>
      <c r="G38" s="2">
        <v>2</v>
      </c>
      <c r="H38" s="2">
        <v>4</v>
      </c>
      <c r="I38" s="2">
        <v>2</v>
      </c>
      <c r="J38" s="48">
        <v>2.17741935483871</v>
      </c>
      <c r="K38" s="2">
        <v>3</v>
      </c>
      <c r="L38" s="2">
        <v>5</v>
      </c>
      <c r="M38" s="2">
        <v>2</v>
      </c>
      <c r="N38" s="2">
        <v>3</v>
      </c>
      <c r="O38" s="2">
        <v>4</v>
      </c>
      <c r="P38" s="2">
        <v>5</v>
      </c>
      <c r="Q38" s="2">
        <v>3</v>
      </c>
      <c r="R38" s="2">
        <v>5</v>
      </c>
      <c r="S38" s="2">
        <v>4</v>
      </c>
      <c r="T38" s="47">
        <f>SUM(C38:S38)</f>
        <v>51.177419354838712</v>
      </c>
      <c r="U38" s="2">
        <v>1</v>
      </c>
      <c r="V38" s="2">
        <v>1</v>
      </c>
      <c r="W38" s="2">
        <v>1</v>
      </c>
      <c r="X38" s="2">
        <v>5</v>
      </c>
      <c r="Y38" s="2">
        <v>2</v>
      </c>
      <c r="Z38" s="2">
        <v>5</v>
      </c>
      <c r="AA38" s="2">
        <v>5</v>
      </c>
      <c r="AB38" s="2">
        <v>4</v>
      </c>
      <c r="AC38" s="2">
        <v>3</v>
      </c>
      <c r="AD38" s="2">
        <v>5</v>
      </c>
      <c r="AE38" s="2">
        <v>5</v>
      </c>
      <c r="AF38" s="2">
        <v>4</v>
      </c>
      <c r="AG38" s="2">
        <v>4</v>
      </c>
      <c r="AH38" s="2">
        <v>5</v>
      </c>
      <c r="AI38" s="2">
        <v>2</v>
      </c>
      <c r="AJ38" s="2">
        <v>4</v>
      </c>
      <c r="AK38" s="2">
        <v>3</v>
      </c>
      <c r="AL38" s="12">
        <f>SUM(U38:AK38)</f>
        <v>59</v>
      </c>
      <c r="AM38" s="51">
        <f>AVERAGE(AL38,T38)</f>
        <v>55.088709677419359</v>
      </c>
      <c r="AN38" s="15">
        <f>(C38+D38+E38+F38+G38+U38+V38+W38+X38+Y38)/2</f>
        <v>9.5</v>
      </c>
      <c r="AO38" s="15">
        <f>(H38+I38+J38+K38+L38+Z38+AA38+AB38+AC38+AD38)/2</f>
        <v>19.088709677419356</v>
      </c>
      <c r="AP38" s="15">
        <f>(M38+N38+O38+AE38+AF38+AG38)/2</f>
        <v>11</v>
      </c>
      <c r="AQ38" s="15">
        <f>(P38+Q38+AH38+AI38)/2</f>
        <v>7.5</v>
      </c>
      <c r="AR38" s="43">
        <f>(R38+S38+AJ38+AK38)/2</f>
        <v>8</v>
      </c>
      <c r="AS38" s="45">
        <f>AN38+AR38+AQ38+AP38+AO38</f>
        <v>55.088709677419359</v>
      </c>
    </row>
    <row r="39" spans="1:45" ht="30" x14ac:dyDescent="0.25">
      <c r="A39" s="2">
        <v>38</v>
      </c>
      <c r="B39" s="10" t="s">
        <v>89</v>
      </c>
      <c r="C39" s="2">
        <v>1</v>
      </c>
      <c r="D39" s="2">
        <v>1</v>
      </c>
      <c r="E39" s="2">
        <v>1</v>
      </c>
      <c r="F39" s="2">
        <v>5</v>
      </c>
      <c r="G39" s="2">
        <v>5</v>
      </c>
      <c r="H39" s="2">
        <v>5</v>
      </c>
      <c r="I39" s="2">
        <v>2</v>
      </c>
      <c r="J39" s="48">
        <v>2.0972222222222201</v>
      </c>
      <c r="K39" s="2">
        <v>5</v>
      </c>
      <c r="L39" s="2">
        <v>5</v>
      </c>
      <c r="M39" s="2">
        <v>2</v>
      </c>
      <c r="N39" s="2">
        <v>5</v>
      </c>
      <c r="O39" s="2">
        <v>4</v>
      </c>
      <c r="P39" s="2">
        <v>1</v>
      </c>
      <c r="Q39" s="2">
        <v>1</v>
      </c>
      <c r="R39" s="2">
        <v>5</v>
      </c>
      <c r="S39" s="2">
        <v>5</v>
      </c>
      <c r="T39" s="47">
        <f>SUM(C39:S39)</f>
        <v>55.097222222222221</v>
      </c>
      <c r="U39" s="2">
        <v>1</v>
      </c>
      <c r="V39" s="2">
        <v>1</v>
      </c>
      <c r="W39" s="2">
        <v>1</v>
      </c>
      <c r="X39" s="2">
        <v>4</v>
      </c>
      <c r="Y39" s="2">
        <v>2</v>
      </c>
      <c r="Z39" s="2">
        <v>5</v>
      </c>
      <c r="AA39" s="2">
        <v>5</v>
      </c>
      <c r="AB39" s="2">
        <v>4</v>
      </c>
      <c r="AC39" s="2">
        <v>3</v>
      </c>
      <c r="AD39" s="2">
        <v>5</v>
      </c>
      <c r="AE39" s="2">
        <v>5</v>
      </c>
      <c r="AF39" s="2">
        <v>1</v>
      </c>
      <c r="AG39" s="2">
        <v>3</v>
      </c>
      <c r="AH39" s="2">
        <v>5</v>
      </c>
      <c r="AI39" s="2">
        <v>4</v>
      </c>
      <c r="AJ39" s="2">
        <v>3</v>
      </c>
      <c r="AK39" s="2">
        <v>3</v>
      </c>
      <c r="AL39" s="12">
        <f>SUM(U39:AK39)</f>
        <v>55</v>
      </c>
      <c r="AM39" s="51">
        <f>AVERAGE(AL39,T39)</f>
        <v>55.048611111111114</v>
      </c>
      <c r="AN39" s="15">
        <f>(C39+D39+E39+F39+G39+U39+V39+W39+X39+Y39)/2</f>
        <v>11</v>
      </c>
      <c r="AO39" s="15">
        <f>(H39+I39+J39+K39+L39+Z39+AA39+AB39+AC39+AD39)/2</f>
        <v>20.548611111111111</v>
      </c>
      <c r="AP39" s="15">
        <f>(M39+N39+O39+AE39+AF39+AG39)/2</f>
        <v>10</v>
      </c>
      <c r="AQ39" s="15">
        <f>(P39+Q39+AH39+AI39)/2</f>
        <v>5.5</v>
      </c>
      <c r="AR39" s="43">
        <f>(R39+S39+AJ39+AK39)/2</f>
        <v>8</v>
      </c>
      <c r="AS39" s="45">
        <f>AN39+AR39+AQ39+AP39+AO39</f>
        <v>55.048611111111114</v>
      </c>
    </row>
    <row r="40" spans="1:45" x14ac:dyDescent="0.25">
      <c r="A40" s="2">
        <v>39</v>
      </c>
      <c r="B40" s="10" t="s">
        <v>95</v>
      </c>
      <c r="C40" s="2">
        <v>1</v>
      </c>
      <c r="D40" s="2">
        <v>1</v>
      </c>
      <c r="E40" s="2">
        <v>1</v>
      </c>
      <c r="F40" s="2">
        <v>3</v>
      </c>
      <c r="G40" s="2">
        <v>2</v>
      </c>
      <c r="H40" s="2">
        <v>5</v>
      </c>
      <c r="I40" s="2">
        <v>2</v>
      </c>
      <c r="J40" s="48">
        <v>2</v>
      </c>
      <c r="K40" s="2">
        <v>2</v>
      </c>
      <c r="L40" s="2">
        <v>4</v>
      </c>
      <c r="M40" s="2">
        <v>4</v>
      </c>
      <c r="N40" s="2">
        <v>5</v>
      </c>
      <c r="O40" s="2">
        <v>4</v>
      </c>
      <c r="P40" s="2">
        <v>5</v>
      </c>
      <c r="Q40" s="2">
        <v>5</v>
      </c>
      <c r="R40" s="2">
        <v>5</v>
      </c>
      <c r="S40" s="2">
        <v>4</v>
      </c>
      <c r="T40" s="47">
        <f>SUM(C40:S40)</f>
        <v>55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2">
        <f>SUM(U40:AK40)</f>
        <v>0</v>
      </c>
      <c r="AM40" s="51">
        <f>T40</f>
        <v>55</v>
      </c>
      <c r="AN40" s="15">
        <f>C40+D40+E40+F40+G40</f>
        <v>8</v>
      </c>
      <c r="AO40" s="15">
        <f>H40+I40+J40+K40+L40</f>
        <v>15</v>
      </c>
      <c r="AP40" s="15">
        <f>M40+N40+O40</f>
        <v>13</v>
      </c>
      <c r="AQ40" s="15">
        <f>P40+Q40</f>
        <v>10</v>
      </c>
      <c r="AR40" s="50">
        <f>R40+S40</f>
        <v>9</v>
      </c>
      <c r="AS40" s="45">
        <f>AN40+AR40+AQ40+AP40+AO40</f>
        <v>55</v>
      </c>
    </row>
    <row r="41" spans="1:45" ht="30" x14ac:dyDescent="0.25">
      <c r="A41" s="2">
        <v>40</v>
      </c>
      <c r="B41" s="19" t="s">
        <v>88</v>
      </c>
      <c r="C41" s="2"/>
      <c r="D41" s="2"/>
      <c r="E41" s="2"/>
      <c r="F41" s="2"/>
      <c r="G41" s="2"/>
      <c r="H41" s="2"/>
      <c r="I41" s="2"/>
      <c r="J41" s="48"/>
      <c r="K41" s="2"/>
      <c r="L41" s="2"/>
      <c r="M41" s="2"/>
      <c r="N41" s="2"/>
      <c r="O41" s="2"/>
      <c r="P41" s="2"/>
      <c r="Q41" s="2"/>
      <c r="R41" s="2"/>
      <c r="S41" s="2"/>
      <c r="T41" s="47">
        <f>SUM(C41:S41)</f>
        <v>0</v>
      </c>
      <c r="U41" s="2">
        <v>1</v>
      </c>
      <c r="V41" s="2">
        <v>1</v>
      </c>
      <c r="W41" s="2">
        <v>1</v>
      </c>
      <c r="X41" s="2">
        <v>5</v>
      </c>
      <c r="Y41" s="2">
        <v>2</v>
      </c>
      <c r="Z41" s="2">
        <v>5</v>
      </c>
      <c r="AA41" s="2">
        <v>5</v>
      </c>
      <c r="AB41" s="2">
        <v>4</v>
      </c>
      <c r="AC41" s="2">
        <v>3</v>
      </c>
      <c r="AD41" s="2">
        <v>5</v>
      </c>
      <c r="AE41" s="2">
        <v>5</v>
      </c>
      <c r="AF41" s="2">
        <v>3</v>
      </c>
      <c r="AG41" s="2">
        <v>1</v>
      </c>
      <c r="AH41" s="2">
        <v>3</v>
      </c>
      <c r="AI41" s="2">
        <v>4</v>
      </c>
      <c r="AJ41" s="2">
        <v>5</v>
      </c>
      <c r="AK41" s="2">
        <v>2</v>
      </c>
      <c r="AL41" s="12">
        <f>SUM(U41:AK41)</f>
        <v>55</v>
      </c>
      <c r="AM41" s="46">
        <f>AL41</f>
        <v>55</v>
      </c>
      <c r="AN41" s="15">
        <f>U41+V41+W41+X41+Y41</f>
        <v>10</v>
      </c>
      <c r="AO41" s="15">
        <f>Z41+AA41+AB41+AC41+AD41</f>
        <v>22</v>
      </c>
      <c r="AP41" s="15">
        <f>AE41+AF41+AG41</f>
        <v>9</v>
      </c>
      <c r="AQ41" s="34">
        <f>AH41+AI41</f>
        <v>7</v>
      </c>
      <c r="AR41" s="44">
        <f>AJ41+AK41</f>
        <v>7</v>
      </c>
      <c r="AS41" s="45">
        <f>AN41+AR41+AQ41+AP41+AO41</f>
        <v>55</v>
      </c>
    </row>
    <row r="42" spans="1:45" ht="30" x14ac:dyDescent="0.25">
      <c r="A42" s="2">
        <v>41</v>
      </c>
      <c r="B42" s="19" t="s">
        <v>114</v>
      </c>
      <c r="C42" s="2">
        <v>1</v>
      </c>
      <c r="D42" s="2">
        <v>1</v>
      </c>
      <c r="E42" s="2">
        <v>1</v>
      </c>
      <c r="F42" s="2">
        <v>4</v>
      </c>
      <c r="G42" s="2">
        <v>4</v>
      </c>
      <c r="H42" s="2">
        <v>3</v>
      </c>
      <c r="I42" s="2">
        <v>3</v>
      </c>
      <c r="J42" s="48">
        <v>1.9750000000000001</v>
      </c>
      <c r="K42" s="2">
        <v>5</v>
      </c>
      <c r="L42" s="2">
        <v>5</v>
      </c>
      <c r="M42" s="2">
        <v>2</v>
      </c>
      <c r="N42" s="2">
        <v>5</v>
      </c>
      <c r="O42" s="2">
        <v>3</v>
      </c>
      <c r="P42" s="2">
        <v>3</v>
      </c>
      <c r="Q42" s="2">
        <v>5</v>
      </c>
      <c r="R42" s="2">
        <v>4</v>
      </c>
      <c r="S42" s="2">
        <v>2</v>
      </c>
      <c r="T42" s="47">
        <f>SUM(C42:S42)</f>
        <v>52.975000000000001</v>
      </c>
      <c r="U42" s="2">
        <v>1</v>
      </c>
      <c r="V42" s="2">
        <v>1</v>
      </c>
      <c r="W42" s="2">
        <v>1</v>
      </c>
      <c r="X42" s="2">
        <v>5</v>
      </c>
      <c r="Y42" s="2">
        <v>3</v>
      </c>
      <c r="Z42" s="2">
        <v>2</v>
      </c>
      <c r="AA42" s="2">
        <v>5</v>
      </c>
      <c r="AB42" s="2">
        <v>4</v>
      </c>
      <c r="AC42" s="2">
        <v>3</v>
      </c>
      <c r="AD42" s="2">
        <v>5</v>
      </c>
      <c r="AE42" s="2">
        <v>5</v>
      </c>
      <c r="AF42" s="2">
        <v>3</v>
      </c>
      <c r="AG42" s="2">
        <v>3</v>
      </c>
      <c r="AH42" s="2">
        <v>5</v>
      </c>
      <c r="AI42" s="2">
        <v>3</v>
      </c>
      <c r="AJ42" s="2">
        <v>4</v>
      </c>
      <c r="AK42" s="2">
        <v>4</v>
      </c>
      <c r="AL42" s="12">
        <f>SUM(U42:AK42)</f>
        <v>57</v>
      </c>
      <c r="AM42" s="51">
        <f>AVERAGE(AL42,T42)</f>
        <v>54.987499999999997</v>
      </c>
      <c r="AN42" s="15">
        <f>(C42+D42+E42+F42+G42+U42+V42+W42+X42+Y42)/2</f>
        <v>11</v>
      </c>
      <c r="AO42" s="15">
        <f>(H42+I42+J42+K42+L42+Z42+AA42+AB42+AC42+AD42)/2</f>
        <v>18.487500000000001</v>
      </c>
      <c r="AP42" s="15">
        <f>(M42+N42+O42+AE42+AF42+AG42)/2</f>
        <v>10.5</v>
      </c>
      <c r="AQ42" s="15">
        <f>(P42+Q42+AH42+AI42)/2</f>
        <v>8</v>
      </c>
      <c r="AR42" s="43">
        <f>(R42+S42+AJ42+AK42)/2</f>
        <v>7</v>
      </c>
      <c r="AS42" s="45">
        <f>AN42+AR42+AQ42+AP42+AO42</f>
        <v>54.987499999999997</v>
      </c>
    </row>
    <row r="43" spans="1:45" ht="30" x14ac:dyDescent="0.25">
      <c r="A43" s="2">
        <v>42</v>
      </c>
      <c r="B43" s="10" t="s">
        <v>67</v>
      </c>
      <c r="C43" s="2">
        <v>1</v>
      </c>
      <c r="D43" s="2">
        <v>1</v>
      </c>
      <c r="E43" s="2">
        <v>1</v>
      </c>
      <c r="F43" s="2">
        <v>4</v>
      </c>
      <c r="G43" s="2">
        <v>3</v>
      </c>
      <c r="H43" s="2">
        <v>5</v>
      </c>
      <c r="I43" s="2">
        <v>2</v>
      </c>
      <c r="J43" s="48">
        <v>2.3846153846153801</v>
      </c>
      <c r="K43" s="2">
        <v>3</v>
      </c>
      <c r="L43" s="2">
        <v>4</v>
      </c>
      <c r="M43" s="2">
        <v>4</v>
      </c>
      <c r="N43" s="2">
        <v>3</v>
      </c>
      <c r="O43" s="2">
        <v>4</v>
      </c>
      <c r="P43" s="2">
        <v>5</v>
      </c>
      <c r="Q43" s="2">
        <v>4</v>
      </c>
      <c r="R43" s="2">
        <v>3</v>
      </c>
      <c r="S43" s="2">
        <v>2</v>
      </c>
      <c r="T43" s="47">
        <f>SUM(C43:S43)</f>
        <v>51.38461538461538</v>
      </c>
      <c r="U43" s="2">
        <v>1</v>
      </c>
      <c r="V43" s="2">
        <v>1</v>
      </c>
      <c r="W43" s="2">
        <v>1</v>
      </c>
      <c r="X43" s="2">
        <v>5</v>
      </c>
      <c r="Y43" s="2">
        <v>3</v>
      </c>
      <c r="Z43" s="2">
        <v>5</v>
      </c>
      <c r="AA43" s="2">
        <v>5</v>
      </c>
      <c r="AB43" s="2">
        <v>4</v>
      </c>
      <c r="AC43" s="2">
        <v>4</v>
      </c>
      <c r="AD43" s="2">
        <v>5</v>
      </c>
      <c r="AE43" s="2">
        <v>5</v>
      </c>
      <c r="AF43" s="2">
        <v>4</v>
      </c>
      <c r="AG43" s="2">
        <v>4</v>
      </c>
      <c r="AH43" s="2">
        <v>2</v>
      </c>
      <c r="AI43" s="2">
        <v>4</v>
      </c>
      <c r="AJ43" s="2">
        <v>2</v>
      </c>
      <c r="AK43" s="2">
        <v>3</v>
      </c>
      <c r="AL43" s="12">
        <f>SUM(U43:AK43)</f>
        <v>58</v>
      </c>
      <c r="AM43" s="51">
        <f>AVERAGE(AL43,T43)</f>
        <v>54.692307692307693</v>
      </c>
      <c r="AN43" s="15">
        <f>(C43+D43+E43+F43+G43+U43+V43+W43+X43+Y43)/2</f>
        <v>10.5</v>
      </c>
      <c r="AO43" s="15">
        <f>(H43+I43+J43+K43+L43+Z43+AA43+AB43+AC43+AD43)/2</f>
        <v>19.69230769230769</v>
      </c>
      <c r="AP43" s="15">
        <f>(M43+N43+O43+AE43+AF43+AG43)/2</f>
        <v>12</v>
      </c>
      <c r="AQ43" s="15">
        <f>(P43+Q43+AH43+AI43)/2</f>
        <v>7.5</v>
      </c>
      <c r="AR43" s="43">
        <f>(R43+S43+AJ43+AK43)/2</f>
        <v>5</v>
      </c>
      <c r="AS43" s="45">
        <f>AN43+AR43+AQ43+AP43+AO43</f>
        <v>54.692307692307693</v>
      </c>
    </row>
    <row r="44" spans="1:45" x14ac:dyDescent="0.25">
      <c r="A44" s="2">
        <v>43</v>
      </c>
      <c r="B44" s="18" t="s">
        <v>82</v>
      </c>
      <c r="C44" s="2">
        <v>1</v>
      </c>
      <c r="D44" s="2">
        <v>1</v>
      </c>
      <c r="E44" s="2">
        <v>1</v>
      </c>
      <c r="F44" s="2">
        <v>5</v>
      </c>
      <c r="G44" s="2">
        <v>5</v>
      </c>
      <c r="H44" s="2">
        <v>5</v>
      </c>
      <c r="I44" s="2">
        <v>3</v>
      </c>
      <c r="J44" s="48">
        <v>1.56666666666667</v>
      </c>
      <c r="K44" s="2">
        <v>5</v>
      </c>
      <c r="L44" s="2">
        <v>4</v>
      </c>
      <c r="M44" s="2">
        <v>2</v>
      </c>
      <c r="N44" s="2">
        <v>5</v>
      </c>
      <c r="O44" s="2">
        <v>3</v>
      </c>
      <c r="P44" s="2">
        <v>2</v>
      </c>
      <c r="Q44" s="2">
        <v>1</v>
      </c>
      <c r="R44" s="2">
        <v>5</v>
      </c>
      <c r="S44" s="2">
        <v>5</v>
      </c>
      <c r="T44" s="47">
        <f>SUM(C44:S44)</f>
        <v>54.56666666666667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2">
        <f>SUM(U44:AK44)</f>
        <v>0</v>
      </c>
      <c r="AM44" s="51">
        <f>T44</f>
        <v>54.56666666666667</v>
      </c>
      <c r="AN44" s="15">
        <f>C44+D44+E44+F44+G44</f>
        <v>13</v>
      </c>
      <c r="AO44" s="15">
        <f>H44+I44+J44+K44+L44</f>
        <v>18.56666666666667</v>
      </c>
      <c r="AP44" s="15">
        <f>M44+N44+O44</f>
        <v>10</v>
      </c>
      <c r="AQ44" s="15">
        <f>P44+Q44</f>
        <v>3</v>
      </c>
      <c r="AR44" s="50">
        <f>R44+S44</f>
        <v>10</v>
      </c>
      <c r="AS44" s="45">
        <f>AN44+AR44+AQ44+AP44+AO44</f>
        <v>54.56666666666667</v>
      </c>
    </row>
    <row r="45" spans="1:45" x14ac:dyDescent="0.25">
      <c r="A45" s="2">
        <v>44</v>
      </c>
      <c r="B45" s="10" t="s">
        <v>58</v>
      </c>
      <c r="C45" s="2">
        <v>1</v>
      </c>
      <c r="D45" s="2">
        <v>1</v>
      </c>
      <c r="E45" s="2">
        <v>1</v>
      </c>
      <c r="F45" s="2">
        <v>5</v>
      </c>
      <c r="G45" s="2">
        <v>4</v>
      </c>
      <c r="H45" s="2">
        <v>5</v>
      </c>
      <c r="I45" s="2">
        <v>3</v>
      </c>
      <c r="J45" s="48">
        <v>2.0537634408602101</v>
      </c>
      <c r="K45" s="2">
        <v>5</v>
      </c>
      <c r="L45" s="2">
        <v>1</v>
      </c>
      <c r="M45" s="2">
        <v>2</v>
      </c>
      <c r="N45" s="2">
        <v>5</v>
      </c>
      <c r="O45" s="2">
        <v>4</v>
      </c>
      <c r="P45" s="2">
        <v>4</v>
      </c>
      <c r="Q45" s="2">
        <v>4</v>
      </c>
      <c r="R45" s="2">
        <v>5</v>
      </c>
      <c r="S45" s="2">
        <v>5</v>
      </c>
      <c r="T45" s="47">
        <f>SUM(C45:S45)</f>
        <v>57.053763440860209</v>
      </c>
      <c r="U45" s="2">
        <v>1</v>
      </c>
      <c r="V45" s="2">
        <v>1</v>
      </c>
      <c r="W45" s="2">
        <v>1</v>
      </c>
      <c r="X45" s="2">
        <v>1</v>
      </c>
      <c r="Y45" s="2">
        <v>3</v>
      </c>
      <c r="Z45" s="2">
        <v>5</v>
      </c>
      <c r="AA45" s="2">
        <v>3</v>
      </c>
      <c r="AB45" s="17">
        <v>2.0537634408602101</v>
      </c>
      <c r="AC45" s="2">
        <v>5</v>
      </c>
      <c r="AD45" s="2">
        <v>2</v>
      </c>
      <c r="AE45" s="2">
        <v>2</v>
      </c>
      <c r="AF45" s="2">
        <v>5</v>
      </c>
      <c r="AG45" s="2">
        <v>3</v>
      </c>
      <c r="AH45" s="2">
        <v>4</v>
      </c>
      <c r="AI45" s="2">
        <v>4</v>
      </c>
      <c r="AJ45" s="2">
        <v>5</v>
      </c>
      <c r="AK45" s="2">
        <v>5</v>
      </c>
      <c r="AL45" s="47">
        <f>SUM(U45:AK45)</f>
        <v>52.053763440860209</v>
      </c>
      <c r="AM45" s="51">
        <f>AVERAGE(AL45,T45)</f>
        <v>54.553763440860209</v>
      </c>
      <c r="AN45" s="15">
        <f>(C45+D45+E45+F45+G45+U45+V45+W45+X45+Y45)/2</f>
        <v>9.5</v>
      </c>
      <c r="AO45" s="15">
        <f>(H45+I45+J45+K45+L45+Z45+AA45+AB45+AC45+AD45)/2</f>
        <v>16.553763440860209</v>
      </c>
      <c r="AP45" s="15">
        <f>(M45+N45+O45+AE45+AF45+AG45)/2</f>
        <v>10.5</v>
      </c>
      <c r="AQ45" s="15">
        <f>(P45+Q45+AH45+AI45)/2</f>
        <v>8</v>
      </c>
      <c r="AR45" s="43">
        <f>(R45+S45+AJ45+AK45)/2</f>
        <v>10</v>
      </c>
      <c r="AS45" s="45">
        <f>AN45+AR45+AQ45+AP45+AO45</f>
        <v>54.553763440860209</v>
      </c>
    </row>
    <row r="46" spans="1:45" x14ac:dyDescent="0.25">
      <c r="A46" s="2">
        <v>45</v>
      </c>
      <c r="B46" s="10" t="s">
        <v>62</v>
      </c>
      <c r="C46" s="2">
        <v>1</v>
      </c>
      <c r="D46" s="2">
        <v>1</v>
      </c>
      <c r="E46" s="2">
        <v>1</v>
      </c>
      <c r="F46" s="2">
        <v>5</v>
      </c>
      <c r="G46" s="2">
        <v>3</v>
      </c>
      <c r="H46" s="2">
        <v>5</v>
      </c>
      <c r="I46" s="2">
        <v>2</v>
      </c>
      <c r="J46" s="48">
        <v>1.74390243902439</v>
      </c>
      <c r="K46" s="2">
        <v>5</v>
      </c>
      <c r="L46" s="2">
        <v>4</v>
      </c>
      <c r="M46" s="2">
        <v>2</v>
      </c>
      <c r="N46" s="2">
        <v>1</v>
      </c>
      <c r="O46" s="2">
        <v>5</v>
      </c>
      <c r="P46" s="2">
        <v>5</v>
      </c>
      <c r="Q46" s="2">
        <v>5</v>
      </c>
      <c r="R46" s="2">
        <v>5</v>
      </c>
      <c r="S46" s="2">
        <v>5</v>
      </c>
      <c r="T46" s="47">
        <f>SUM(C46:S46)</f>
        <v>56.743902439024389</v>
      </c>
      <c r="U46" s="2">
        <v>1</v>
      </c>
      <c r="V46" s="2">
        <v>1</v>
      </c>
      <c r="W46" s="2">
        <v>1</v>
      </c>
      <c r="X46" s="2">
        <v>5</v>
      </c>
      <c r="Y46" s="2">
        <v>2</v>
      </c>
      <c r="Z46" s="2">
        <v>4</v>
      </c>
      <c r="AA46" s="2">
        <v>5</v>
      </c>
      <c r="AB46" s="2">
        <v>4</v>
      </c>
      <c r="AC46" s="2">
        <v>3</v>
      </c>
      <c r="AD46" s="2">
        <v>5</v>
      </c>
      <c r="AE46" s="2">
        <v>5</v>
      </c>
      <c r="AF46" s="2">
        <v>3</v>
      </c>
      <c r="AG46" s="2">
        <v>3</v>
      </c>
      <c r="AH46" s="2">
        <v>2</v>
      </c>
      <c r="AI46" s="2">
        <v>2</v>
      </c>
      <c r="AJ46" s="2">
        <v>4</v>
      </c>
      <c r="AK46" s="2">
        <v>2</v>
      </c>
      <c r="AL46" s="12">
        <f>SUM(U46:AK46)</f>
        <v>52</v>
      </c>
      <c r="AM46" s="51">
        <f>AVERAGE(AL46,T46)</f>
        <v>54.371951219512198</v>
      </c>
      <c r="AN46" s="15">
        <f>(C46+D46+E46+F46+G46+U46+V46+W46+X46+Y46)/2</f>
        <v>10.5</v>
      </c>
      <c r="AO46" s="15">
        <f>(H46+I46+J46+K46+L46+Z46+AA46+AB46+AC46+AD46)/2</f>
        <v>19.371951219512194</v>
      </c>
      <c r="AP46" s="15">
        <f>(M46+N46+O46+AE46+AF46+AG46)/2</f>
        <v>9.5</v>
      </c>
      <c r="AQ46" s="15">
        <f>(P46+Q46+AH46+AI46)/2</f>
        <v>7</v>
      </c>
      <c r="AR46" s="43">
        <f>(R46+S46+AJ46+AK46)/2</f>
        <v>8</v>
      </c>
      <c r="AS46" s="45">
        <f>AN46+AR46+AQ46+AP46+AO46</f>
        <v>54.371951219512198</v>
      </c>
    </row>
    <row r="47" spans="1:45" x14ac:dyDescent="0.25">
      <c r="A47" s="2">
        <v>46</v>
      </c>
      <c r="B47" s="10" t="s">
        <v>85</v>
      </c>
      <c r="C47" s="2">
        <v>1</v>
      </c>
      <c r="D47" s="2">
        <v>1</v>
      </c>
      <c r="E47" s="2">
        <v>1</v>
      </c>
      <c r="F47" s="2">
        <v>4</v>
      </c>
      <c r="G47" s="2">
        <v>2</v>
      </c>
      <c r="H47" s="2">
        <v>5</v>
      </c>
      <c r="I47" s="2">
        <v>2</v>
      </c>
      <c r="J47" s="48">
        <v>2.3333333333333299</v>
      </c>
      <c r="K47" s="2">
        <v>3</v>
      </c>
      <c r="L47" s="2">
        <v>4</v>
      </c>
      <c r="M47" s="2">
        <v>2</v>
      </c>
      <c r="N47" s="2">
        <v>5</v>
      </c>
      <c r="O47" s="2">
        <v>4</v>
      </c>
      <c r="P47" s="2">
        <v>5</v>
      </c>
      <c r="Q47" s="2">
        <v>4</v>
      </c>
      <c r="R47" s="2">
        <v>5</v>
      </c>
      <c r="S47" s="2">
        <v>4</v>
      </c>
      <c r="T47" s="47">
        <f>SUM(C47:S47)</f>
        <v>54.333333333333329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2">
        <f>SUM(U47:AK47)</f>
        <v>0</v>
      </c>
      <c r="AM47" s="51">
        <f>T47</f>
        <v>54.333333333333329</v>
      </c>
      <c r="AN47" s="15">
        <f>C47+D47+E47+F47+G47</f>
        <v>9</v>
      </c>
      <c r="AO47" s="15">
        <f>H47+I47+J47+K47+L47</f>
        <v>16.333333333333329</v>
      </c>
      <c r="AP47" s="15">
        <f>M47+N47+O47</f>
        <v>11</v>
      </c>
      <c r="AQ47" s="15">
        <f>P47+Q47</f>
        <v>9</v>
      </c>
      <c r="AR47" s="50">
        <f>R47+S47</f>
        <v>9</v>
      </c>
      <c r="AS47" s="45">
        <f>AN47+AR47+AQ47+AP47+AO47</f>
        <v>54.333333333333329</v>
      </c>
    </row>
    <row r="48" spans="1:45" ht="30" x14ac:dyDescent="0.25">
      <c r="A48" s="2">
        <v>47</v>
      </c>
      <c r="B48" s="10" t="s">
        <v>96</v>
      </c>
      <c r="C48" s="2">
        <v>1</v>
      </c>
      <c r="D48" s="2">
        <v>1</v>
      </c>
      <c r="E48" s="2">
        <v>1</v>
      </c>
      <c r="F48" s="2">
        <v>3</v>
      </c>
      <c r="G48" s="2">
        <v>4</v>
      </c>
      <c r="H48" s="2">
        <v>5</v>
      </c>
      <c r="I48" s="2">
        <v>2</v>
      </c>
      <c r="J48" s="48">
        <v>2.2000000000000002</v>
      </c>
      <c r="K48" s="2">
        <v>3</v>
      </c>
      <c r="L48" s="2">
        <v>3</v>
      </c>
      <c r="M48" s="2">
        <v>3</v>
      </c>
      <c r="N48" s="2">
        <v>5</v>
      </c>
      <c r="O48" s="2">
        <v>4</v>
      </c>
      <c r="P48" s="2">
        <v>5</v>
      </c>
      <c r="Q48" s="2">
        <v>5</v>
      </c>
      <c r="R48" s="2">
        <v>4</v>
      </c>
      <c r="S48" s="2">
        <v>3</v>
      </c>
      <c r="T48" s="47">
        <f>SUM(C48:S48)</f>
        <v>54.2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2">
        <f>SUM(U48:AK48)</f>
        <v>0</v>
      </c>
      <c r="AM48" s="51">
        <f>T48</f>
        <v>54.2</v>
      </c>
      <c r="AN48" s="15">
        <f>C48+D48+E48+F48+G48</f>
        <v>10</v>
      </c>
      <c r="AO48" s="15">
        <f>H48+I48+J48+K48+L48</f>
        <v>15.2</v>
      </c>
      <c r="AP48" s="15">
        <f>M48+N48+O48</f>
        <v>12</v>
      </c>
      <c r="AQ48" s="15">
        <f>P48+Q48</f>
        <v>10</v>
      </c>
      <c r="AR48" s="50">
        <f>R48+S48</f>
        <v>7</v>
      </c>
      <c r="AS48" s="45">
        <f>AN48+AR48+AQ48+AP48+AO48</f>
        <v>54.2</v>
      </c>
    </row>
    <row r="49" spans="1:45" ht="30" x14ac:dyDescent="0.25">
      <c r="A49" s="2">
        <v>48</v>
      </c>
      <c r="B49" s="18" t="s">
        <v>71</v>
      </c>
      <c r="C49" s="2">
        <v>1</v>
      </c>
      <c r="D49" s="2">
        <v>1</v>
      </c>
      <c r="E49" s="2">
        <v>1</v>
      </c>
      <c r="F49" s="2">
        <v>4</v>
      </c>
      <c r="G49" s="2">
        <v>2</v>
      </c>
      <c r="H49" s="2">
        <v>3</v>
      </c>
      <c r="I49" s="2">
        <v>3</v>
      </c>
      <c r="J49" s="48">
        <v>1.95161290322581</v>
      </c>
      <c r="K49" s="2">
        <v>1</v>
      </c>
      <c r="L49" s="2">
        <v>4</v>
      </c>
      <c r="M49" s="2">
        <v>4</v>
      </c>
      <c r="N49" s="2">
        <v>1</v>
      </c>
      <c r="O49" s="2">
        <v>4</v>
      </c>
      <c r="P49" s="2">
        <v>5</v>
      </c>
      <c r="Q49" s="2">
        <v>4</v>
      </c>
      <c r="R49" s="2">
        <v>1</v>
      </c>
      <c r="S49" s="2">
        <v>0</v>
      </c>
      <c r="T49" s="47">
        <f>SUM(C49:S49)</f>
        <v>40.951612903225808</v>
      </c>
      <c r="U49" s="2">
        <v>1</v>
      </c>
      <c r="V49" s="2">
        <v>1</v>
      </c>
      <c r="W49" s="2">
        <v>1</v>
      </c>
      <c r="X49" s="2">
        <v>5</v>
      </c>
      <c r="Y49" s="2">
        <v>2</v>
      </c>
      <c r="Z49" s="2">
        <v>5</v>
      </c>
      <c r="AA49" s="2">
        <v>5</v>
      </c>
      <c r="AB49" s="2">
        <v>4</v>
      </c>
      <c r="AC49" s="2">
        <v>3</v>
      </c>
      <c r="AD49" s="2">
        <v>5</v>
      </c>
      <c r="AE49" s="2">
        <v>5</v>
      </c>
      <c r="AF49" s="2">
        <v>5</v>
      </c>
      <c r="AG49" s="2">
        <v>5</v>
      </c>
      <c r="AH49" s="2">
        <v>5</v>
      </c>
      <c r="AI49" s="2">
        <v>5</v>
      </c>
      <c r="AJ49" s="2">
        <v>5</v>
      </c>
      <c r="AK49" s="2">
        <v>5</v>
      </c>
      <c r="AL49" s="12">
        <f>SUM(U49:AK49)</f>
        <v>67</v>
      </c>
      <c r="AM49" s="51">
        <f>AVERAGE(AL49,T49)</f>
        <v>53.975806451612904</v>
      </c>
      <c r="AN49" s="15">
        <f>(C49+D49+E49+F49+G49+U49+V49+W49+X49+Y49)/2</f>
        <v>9.5</v>
      </c>
      <c r="AO49" s="15">
        <f>(H49+I49+J49+K49+L49+Z49+AA49+AB49+AC49+AD49)/2</f>
        <v>17.475806451612904</v>
      </c>
      <c r="AP49" s="15">
        <f>(M49+N49+O49+AE49+AF49+AG49)/2</f>
        <v>12</v>
      </c>
      <c r="AQ49" s="15">
        <f>(P49+Q49+AH49+AI49)/2</f>
        <v>9.5</v>
      </c>
      <c r="AR49" s="43">
        <f>(R49+S49+AJ49+AK49)/2</f>
        <v>5.5</v>
      </c>
      <c r="AS49" s="45">
        <f>AN49+AR49+AQ49+AP49+AO49</f>
        <v>53.975806451612904</v>
      </c>
    </row>
    <row r="50" spans="1:45" ht="30" x14ac:dyDescent="0.25">
      <c r="A50" s="2">
        <v>49</v>
      </c>
      <c r="B50" s="23" t="s">
        <v>111</v>
      </c>
      <c r="C50" s="2">
        <v>1</v>
      </c>
      <c r="D50" s="2">
        <v>1</v>
      </c>
      <c r="E50" s="2">
        <v>1</v>
      </c>
      <c r="F50" s="2">
        <v>5</v>
      </c>
      <c r="G50" s="2">
        <v>3</v>
      </c>
      <c r="H50" s="2">
        <v>3</v>
      </c>
      <c r="I50" s="2">
        <v>2</v>
      </c>
      <c r="J50" s="48">
        <v>2.31506849315068</v>
      </c>
      <c r="K50" s="2">
        <v>4</v>
      </c>
      <c r="L50" s="2">
        <v>3</v>
      </c>
      <c r="M50" s="2">
        <v>4</v>
      </c>
      <c r="N50" s="2">
        <v>5</v>
      </c>
      <c r="O50" s="2">
        <v>4</v>
      </c>
      <c r="P50" s="2">
        <v>4</v>
      </c>
      <c r="Q50" s="2">
        <v>4</v>
      </c>
      <c r="R50" s="2">
        <v>2</v>
      </c>
      <c r="S50" s="2">
        <v>2</v>
      </c>
      <c r="T50" s="47">
        <f>SUM(C50:S50)</f>
        <v>50.315068493150676</v>
      </c>
      <c r="U50" s="2">
        <v>1</v>
      </c>
      <c r="V50" s="2">
        <v>1</v>
      </c>
      <c r="W50" s="2">
        <v>1</v>
      </c>
      <c r="X50" s="2">
        <v>5</v>
      </c>
      <c r="Y50" s="2">
        <v>3</v>
      </c>
      <c r="Z50" s="2">
        <v>3</v>
      </c>
      <c r="AA50" s="2">
        <v>5</v>
      </c>
      <c r="AB50" s="2">
        <v>4</v>
      </c>
      <c r="AC50" s="2">
        <v>3</v>
      </c>
      <c r="AD50" s="2">
        <v>5</v>
      </c>
      <c r="AE50" s="2">
        <v>5</v>
      </c>
      <c r="AF50" s="2">
        <v>4</v>
      </c>
      <c r="AG50" s="2">
        <v>4</v>
      </c>
      <c r="AH50" s="2">
        <v>3</v>
      </c>
      <c r="AI50" s="2">
        <v>2</v>
      </c>
      <c r="AJ50" s="2">
        <v>4</v>
      </c>
      <c r="AK50" s="2">
        <v>4</v>
      </c>
      <c r="AL50" s="12">
        <f>SUM(U50:AK50)</f>
        <v>57</v>
      </c>
      <c r="AM50" s="51">
        <f>AVERAGE(AL50,T50)</f>
        <v>53.657534246575338</v>
      </c>
      <c r="AN50" s="15">
        <f>(C50+D50+E50+F50+G50+U50+V50+W50+X50+Y50)/2</f>
        <v>11</v>
      </c>
      <c r="AO50" s="15">
        <f>(H50+I50+J50+K50+L50+Z50+AA50+AB50+AC50+AD50)/2</f>
        <v>17.157534246575338</v>
      </c>
      <c r="AP50" s="15">
        <f>(M50+N50+O50+AE50+AF50+AG50)/2</f>
        <v>13</v>
      </c>
      <c r="AQ50" s="15">
        <f>(P50+Q50+AH50+AI50)/2</f>
        <v>6.5</v>
      </c>
      <c r="AR50" s="43">
        <f>(R50+S50+AJ50+AK50)/2</f>
        <v>6</v>
      </c>
      <c r="AS50" s="45">
        <f>AN50+AR50+AQ50+AP50+AO50</f>
        <v>53.657534246575338</v>
      </c>
    </row>
    <row r="51" spans="1:45" ht="30" x14ac:dyDescent="0.25">
      <c r="A51" s="2">
        <v>50</v>
      </c>
      <c r="B51" s="19" t="s">
        <v>69</v>
      </c>
      <c r="C51" s="2">
        <v>1</v>
      </c>
      <c r="D51" s="2">
        <v>1</v>
      </c>
      <c r="E51" s="2">
        <v>1</v>
      </c>
      <c r="F51" s="2">
        <v>5</v>
      </c>
      <c r="G51" s="2">
        <v>2</v>
      </c>
      <c r="H51" s="2">
        <v>1</v>
      </c>
      <c r="I51" s="2">
        <v>4</v>
      </c>
      <c r="J51" s="48">
        <v>1.6612903225806499</v>
      </c>
      <c r="K51" s="2">
        <v>0</v>
      </c>
      <c r="L51" s="2">
        <v>4</v>
      </c>
      <c r="M51" s="2">
        <v>2</v>
      </c>
      <c r="N51" s="2">
        <v>5</v>
      </c>
      <c r="O51" s="2">
        <v>4</v>
      </c>
      <c r="P51" s="2">
        <v>5</v>
      </c>
      <c r="Q51" s="2">
        <v>4</v>
      </c>
      <c r="R51" s="2">
        <v>3</v>
      </c>
      <c r="S51" s="2">
        <v>1</v>
      </c>
      <c r="T51" s="47">
        <f>SUM(C51:S51)</f>
        <v>44.661290322580655</v>
      </c>
      <c r="U51" s="2">
        <v>1</v>
      </c>
      <c r="V51" s="2">
        <v>1</v>
      </c>
      <c r="W51" s="2">
        <v>1</v>
      </c>
      <c r="X51" s="2">
        <v>5</v>
      </c>
      <c r="Y51" s="2">
        <v>5</v>
      </c>
      <c r="Z51" s="2">
        <v>3</v>
      </c>
      <c r="AA51" s="2">
        <v>5</v>
      </c>
      <c r="AB51" s="2">
        <v>4</v>
      </c>
      <c r="AC51" s="2">
        <v>5</v>
      </c>
      <c r="AD51" s="2">
        <v>5</v>
      </c>
      <c r="AE51" s="2">
        <v>5</v>
      </c>
      <c r="AF51" s="2">
        <v>3</v>
      </c>
      <c r="AG51" s="2">
        <v>3</v>
      </c>
      <c r="AH51" s="2">
        <v>5</v>
      </c>
      <c r="AI51" s="2">
        <v>4</v>
      </c>
      <c r="AJ51" s="2">
        <v>3</v>
      </c>
      <c r="AK51" s="2">
        <v>3</v>
      </c>
      <c r="AL51" s="12">
        <f>SUM(U51:AK51)</f>
        <v>61</v>
      </c>
      <c r="AM51" s="51">
        <f>AVERAGE(AL51,T51)</f>
        <v>52.830645161290327</v>
      </c>
      <c r="AN51" s="15">
        <f>(C51+D51+E51+F51+G51+U51+V51+W51+X51+Y51)/2</f>
        <v>11.5</v>
      </c>
      <c r="AO51" s="15">
        <f>(H51+I51+J51+K51+L51+Z51+AA51+AB51+AC51+AD51)/2</f>
        <v>16.330645161290324</v>
      </c>
      <c r="AP51" s="15">
        <f>(M51+N51+O51+AE51+AF51+AG51)/2</f>
        <v>11</v>
      </c>
      <c r="AQ51" s="15">
        <f>(P51+Q51+AH51+AI51)/2</f>
        <v>9</v>
      </c>
      <c r="AR51" s="43">
        <f>(R51+S51+AJ51+AK51)/2</f>
        <v>5</v>
      </c>
      <c r="AS51" s="45">
        <f>AN51+AR51+AQ51+AP51+AO51</f>
        <v>52.83064516129032</v>
      </c>
    </row>
    <row r="52" spans="1:45" ht="30" x14ac:dyDescent="0.25">
      <c r="A52" s="2">
        <v>51</v>
      </c>
      <c r="B52" s="18" t="s">
        <v>107</v>
      </c>
      <c r="C52" s="2">
        <v>1</v>
      </c>
      <c r="D52" s="2">
        <v>1</v>
      </c>
      <c r="E52" s="2">
        <v>1</v>
      </c>
      <c r="F52" s="2">
        <v>4</v>
      </c>
      <c r="G52" s="2">
        <v>3</v>
      </c>
      <c r="H52" s="2">
        <v>4</v>
      </c>
      <c r="I52" s="2">
        <v>3</v>
      </c>
      <c r="J52" s="48">
        <v>1.7931034482758601</v>
      </c>
      <c r="K52" s="2">
        <v>4</v>
      </c>
      <c r="L52" s="2">
        <v>3</v>
      </c>
      <c r="M52" s="2">
        <v>4</v>
      </c>
      <c r="N52" s="2">
        <v>4</v>
      </c>
      <c r="O52" s="2">
        <v>5</v>
      </c>
      <c r="P52" s="2">
        <v>4</v>
      </c>
      <c r="Q52" s="2">
        <v>3</v>
      </c>
      <c r="R52" s="2">
        <v>4</v>
      </c>
      <c r="S52" s="2">
        <v>3</v>
      </c>
      <c r="T52" s="47">
        <f>SUM(C52:S52)</f>
        <v>52.793103448275858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2">
        <f>SUM(U52:AK52)</f>
        <v>0</v>
      </c>
      <c r="AM52" s="51">
        <f>T52</f>
        <v>52.793103448275858</v>
      </c>
      <c r="AN52" s="15">
        <f>C52+D52+E52+F52+G52</f>
        <v>10</v>
      </c>
      <c r="AO52" s="15">
        <f>H52+I52+J52+K52+L52</f>
        <v>15.793103448275859</v>
      </c>
      <c r="AP52" s="15">
        <f>M52+N52+O52</f>
        <v>13</v>
      </c>
      <c r="AQ52" s="15">
        <f>P52+Q52</f>
        <v>7</v>
      </c>
      <c r="AR52" s="50">
        <f>R52+S52</f>
        <v>7</v>
      </c>
      <c r="AS52" s="45">
        <f>AN52+AR52+AQ52+AP52+AO52</f>
        <v>52.793103448275858</v>
      </c>
    </row>
    <row r="53" spans="1:45" ht="30" x14ac:dyDescent="0.25">
      <c r="A53" s="2">
        <v>52</v>
      </c>
      <c r="B53" s="18" t="s">
        <v>98</v>
      </c>
      <c r="C53" s="2">
        <v>1</v>
      </c>
      <c r="D53" s="2">
        <v>1</v>
      </c>
      <c r="E53" s="2">
        <v>1</v>
      </c>
      <c r="F53" s="2">
        <v>3</v>
      </c>
      <c r="G53" s="2">
        <v>1</v>
      </c>
      <c r="H53" s="2">
        <v>5</v>
      </c>
      <c r="I53" s="2">
        <v>2</v>
      </c>
      <c r="J53" s="48">
        <v>2.6923076923076898</v>
      </c>
      <c r="K53" s="2">
        <v>5</v>
      </c>
      <c r="L53" s="2">
        <v>5</v>
      </c>
      <c r="M53" s="2">
        <v>2</v>
      </c>
      <c r="N53" s="2">
        <v>4</v>
      </c>
      <c r="O53" s="2">
        <v>4</v>
      </c>
      <c r="P53" s="2">
        <v>4</v>
      </c>
      <c r="Q53" s="2">
        <v>3</v>
      </c>
      <c r="R53" s="2">
        <v>5</v>
      </c>
      <c r="S53" s="2">
        <v>4</v>
      </c>
      <c r="T53" s="47">
        <f>SUM(C53:S53)</f>
        <v>52.692307692307693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2">
        <f>SUM(U53:AK53)</f>
        <v>0</v>
      </c>
      <c r="AM53" s="51">
        <f>T53</f>
        <v>52.692307692307693</v>
      </c>
      <c r="AN53" s="15">
        <f>C53+D53+E53+F53+G53</f>
        <v>7</v>
      </c>
      <c r="AO53" s="15">
        <f>H53+I53+J53+K53+L53</f>
        <v>19.69230769230769</v>
      </c>
      <c r="AP53" s="15">
        <f>M53+N53+O53</f>
        <v>10</v>
      </c>
      <c r="AQ53" s="15">
        <f>P53+Q53</f>
        <v>7</v>
      </c>
      <c r="AR53" s="50">
        <f>R53+S53</f>
        <v>9</v>
      </c>
      <c r="AS53" s="45">
        <f>AN53+AR53+AQ53+AP53+AO53</f>
        <v>52.692307692307693</v>
      </c>
    </row>
    <row r="54" spans="1:45" ht="30" x14ac:dyDescent="0.25">
      <c r="A54" s="2">
        <v>53</v>
      </c>
      <c r="B54" s="10" t="s">
        <v>97</v>
      </c>
      <c r="C54" s="2">
        <v>1</v>
      </c>
      <c r="D54" s="2">
        <v>1</v>
      </c>
      <c r="E54" s="2">
        <v>1</v>
      </c>
      <c r="F54" s="2">
        <v>5</v>
      </c>
      <c r="G54" s="2">
        <v>1</v>
      </c>
      <c r="H54" s="2">
        <v>5</v>
      </c>
      <c r="I54" s="2">
        <v>3</v>
      </c>
      <c r="J54" s="48">
        <v>2.48484848484848</v>
      </c>
      <c r="K54" s="2">
        <v>4</v>
      </c>
      <c r="L54" s="2">
        <v>4</v>
      </c>
      <c r="M54" s="2">
        <v>2</v>
      </c>
      <c r="N54" s="2">
        <v>3</v>
      </c>
      <c r="O54" s="2">
        <v>4</v>
      </c>
      <c r="P54" s="2">
        <v>1</v>
      </c>
      <c r="Q54" s="2">
        <v>1</v>
      </c>
      <c r="R54" s="2">
        <v>4</v>
      </c>
      <c r="S54" s="2">
        <v>3</v>
      </c>
      <c r="T54" s="47">
        <f>SUM(C54:S54)</f>
        <v>45.484848484848484</v>
      </c>
      <c r="U54" s="2">
        <v>1</v>
      </c>
      <c r="V54" s="2">
        <v>1</v>
      </c>
      <c r="W54" s="2">
        <v>1</v>
      </c>
      <c r="X54" s="2">
        <v>4</v>
      </c>
      <c r="Y54" s="2">
        <v>3</v>
      </c>
      <c r="Z54" s="2">
        <v>4</v>
      </c>
      <c r="AA54" s="2">
        <v>5</v>
      </c>
      <c r="AB54" s="2">
        <v>4</v>
      </c>
      <c r="AC54" s="2">
        <v>3</v>
      </c>
      <c r="AD54" s="2">
        <v>5</v>
      </c>
      <c r="AE54" s="2">
        <v>5</v>
      </c>
      <c r="AF54" s="2">
        <v>3</v>
      </c>
      <c r="AG54" s="2">
        <v>3</v>
      </c>
      <c r="AH54" s="2">
        <v>5</v>
      </c>
      <c r="AI54" s="2">
        <v>5</v>
      </c>
      <c r="AJ54" s="2">
        <v>4</v>
      </c>
      <c r="AK54" s="2">
        <v>3</v>
      </c>
      <c r="AL54" s="12">
        <f>SUM(U54:AK54)</f>
        <v>59</v>
      </c>
      <c r="AM54" s="51">
        <f>AVERAGE(AL54,T54)</f>
        <v>52.242424242424242</v>
      </c>
      <c r="AN54" s="15">
        <f>(C54+D54+E54+F54+G54+U54+V54+W54+X54+Y54)/2</f>
        <v>9.5</v>
      </c>
      <c r="AO54" s="15">
        <f>(H54+I54+J54+K54+L54+Z54+AA54+AB54+AC54+AD54)/2</f>
        <v>19.742424242424242</v>
      </c>
      <c r="AP54" s="15">
        <f>(M54+N54+O54+AE54+AF54+AG54)/2</f>
        <v>10</v>
      </c>
      <c r="AQ54" s="15">
        <f>(P54+Q54+AH54+AI54)/2</f>
        <v>6</v>
      </c>
      <c r="AR54" s="43">
        <f>(R54+S54+AJ54+AK54)/2</f>
        <v>7</v>
      </c>
      <c r="AS54" s="45">
        <f>AN54+AR54+AQ54+AP54+AO54</f>
        <v>52.242424242424242</v>
      </c>
    </row>
    <row r="55" spans="1:45" ht="30" x14ac:dyDescent="0.25">
      <c r="A55" s="2">
        <v>54</v>
      </c>
      <c r="B55" s="10" t="s">
        <v>90</v>
      </c>
      <c r="C55" s="2">
        <v>1</v>
      </c>
      <c r="D55" s="2">
        <v>1</v>
      </c>
      <c r="E55" s="2">
        <v>1</v>
      </c>
      <c r="F55" s="2">
        <v>4</v>
      </c>
      <c r="G55" s="2">
        <v>1</v>
      </c>
      <c r="H55" s="2">
        <v>3</v>
      </c>
      <c r="I55" s="2">
        <v>1</v>
      </c>
      <c r="J55" s="48">
        <v>1.9473684210526301</v>
      </c>
      <c r="K55" s="2">
        <v>2</v>
      </c>
      <c r="L55" s="2">
        <v>4</v>
      </c>
      <c r="M55" s="2">
        <v>2</v>
      </c>
      <c r="N55" s="2">
        <v>4</v>
      </c>
      <c r="O55" s="2">
        <v>4</v>
      </c>
      <c r="P55" s="2">
        <v>5</v>
      </c>
      <c r="Q55" s="2">
        <v>3</v>
      </c>
      <c r="R55" s="2">
        <v>3</v>
      </c>
      <c r="S55" s="2">
        <v>2</v>
      </c>
      <c r="T55" s="47">
        <f>SUM(C55:S55)</f>
        <v>42.94736842105263</v>
      </c>
      <c r="U55" s="2">
        <v>1</v>
      </c>
      <c r="V55" s="2">
        <v>1</v>
      </c>
      <c r="W55" s="2">
        <v>1</v>
      </c>
      <c r="X55" s="2">
        <v>5</v>
      </c>
      <c r="Y55" s="2">
        <v>3</v>
      </c>
      <c r="Z55" s="2">
        <v>5</v>
      </c>
      <c r="AA55" s="2">
        <v>5</v>
      </c>
      <c r="AB55" s="2">
        <v>4</v>
      </c>
      <c r="AC55" s="2">
        <v>5</v>
      </c>
      <c r="AD55" s="2">
        <v>5</v>
      </c>
      <c r="AE55" s="2">
        <v>5</v>
      </c>
      <c r="AF55" s="2">
        <v>1</v>
      </c>
      <c r="AG55" s="2">
        <v>4</v>
      </c>
      <c r="AH55" s="2">
        <v>3</v>
      </c>
      <c r="AI55" s="2">
        <v>3</v>
      </c>
      <c r="AJ55" s="2">
        <v>4</v>
      </c>
      <c r="AK55" s="2">
        <v>5</v>
      </c>
      <c r="AL55" s="12">
        <f>SUM(U55:AK55)</f>
        <v>60</v>
      </c>
      <c r="AM55" s="51">
        <f>AVERAGE(AL55,T55)</f>
        <v>51.473684210526315</v>
      </c>
      <c r="AN55" s="15">
        <f>(C55+D55+E55+F55+G55+U55+V55+W55+X55+Y55)/2</f>
        <v>9.5</v>
      </c>
      <c r="AO55" s="15">
        <f>(H55+I55+J55+K55+L55+Z55+AA55+AB55+AC55+AD55)/2</f>
        <v>17.973684210526315</v>
      </c>
      <c r="AP55" s="15">
        <f>(M55+N55+O55+AE55+AF55+AG55)/2</f>
        <v>10</v>
      </c>
      <c r="AQ55" s="15">
        <f>(P55+Q55+AH55+AI55)/2</f>
        <v>7</v>
      </c>
      <c r="AR55" s="43">
        <f>(R55+S55+AJ55+AK55)/2</f>
        <v>7</v>
      </c>
      <c r="AS55" s="45">
        <f>AN55+AR55+AQ55+AP55+AO55</f>
        <v>51.473684210526315</v>
      </c>
    </row>
    <row r="56" spans="1:45" ht="30" x14ac:dyDescent="0.25">
      <c r="A56" s="2">
        <v>55</v>
      </c>
      <c r="B56" s="18" t="s">
        <v>102</v>
      </c>
      <c r="C56" s="2">
        <v>1</v>
      </c>
      <c r="D56" s="2">
        <v>1</v>
      </c>
      <c r="E56" s="2">
        <v>1</v>
      </c>
      <c r="F56" s="2">
        <v>5</v>
      </c>
      <c r="G56" s="2">
        <v>4</v>
      </c>
      <c r="H56" s="2">
        <v>2</v>
      </c>
      <c r="I56" s="2">
        <v>4</v>
      </c>
      <c r="J56" s="48">
        <v>1.91139240506329</v>
      </c>
      <c r="K56" s="2">
        <v>4</v>
      </c>
      <c r="L56" s="2">
        <v>4</v>
      </c>
      <c r="M56" s="2">
        <v>2</v>
      </c>
      <c r="N56" s="2">
        <v>1</v>
      </c>
      <c r="O56" s="2">
        <v>4</v>
      </c>
      <c r="P56" s="2">
        <v>1</v>
      </c>
      <c r="Q56" s="2">
        <v>2</v>
      </c>
      <c r="R56" s="2">
        <v>4</v>
      </c>
      <c r="S56" s="2">
        <v>4</v>
      </c>
      <c r="T56" s="47">
        <f>SUM(C56:S56)</f>
        <v>45.911392405063289</v>
      </c>
      <c r="U56" s="2">
        <v>1</v>
      </c>
      <c r="V56" s="2">
        <v>1</v>
      </c>
      <c r="W56" s="2">
        <v>1</v>
      </c>
      <c r="X56" s="2">
        <v>5</v>
      </c>
      <c r="Y56" s="2">
        <v>4</v>
      </c>
      <c r="Z56" s="2">
        <v>3</v>
      </c>
      <c r="AA56" s="2">
        <v>5</v>
      </c>
      <c r="AB56" s="2">
        <v>4</v>
      </c>
      <c r="AC56" s="2">
        <v>3</v>
      </c>
      <c r="AD56" s="2">
        <v>5</v>
      </c>
      <c r="AE56" s="2">
        <v>5</v>
      </c>
      <c r="AF56" s="2">
        <v>2</v>
      </c>
      <c r="AG56" s="2">
        <v>2</v>
      </c>
      <c r="AH56" s="2">
        <v>4</v>
      </c>
      <c r="AI56" s="2">
        <v>5</v>
      </c>
      <c r="AJ56" s="2">
        <v>4</v>
      </c>
      <c r="AK56" s="2">
        <v>3</v>
      </c>
      <c r="AL56" s="12">
        <f>SUM(U56:AK56)</f>
        <v>57</v>
      </c>
      <c r="AM56" s="51">
        <f>AVERAGE(AL56,T56)</f>
        <v>51.455696202531641</v>
      </c>
      <c r="AN56" s="15">
        <f>(C56+D56+E56+F56+G56+U56+V56+W56+X56+Y56)/2</f>
        <v>12</v>
      </c>
      <c r="AO56" s="15">
        <f>(H56+I56+J56+K56+L56+Z56+AA56+AB56+AC56+AD56)/2</f>
        <v>17.955696202531644</v>
      </c>
      <c r="AP56" s="15">
        <f>(M56+N56+O56+AE56+AF56+AG56)/2</f>
        <v>8</v>
      </c>
      <c r="AQ56" s="15">
        <f>(P56+Q56+AH56+AI56)/2</f>
        <v>6</v>
      </c>
      <c r="AR56" s="43">
        <f>(R56+S56+AJ56+AK56)/2</f>
        <v>7.5</v>
      </c>
      <c r="AS56" s="45">
        <f>AN56+AR56+AQ56+AP56+AO56</f>
        <v>51.455696202531641</v>
      </c>
    </row>
    <row r="57" spans="1:45" ht="30" x14ac:dyDescent="0.25">
      <c r="A57" s="2">
        <v>56</v>
      </c>
      <c r="B57" s="10" t="s">
        <v>93</v>
      </c>
      <c r="C57" s="2">
        <v>1</v>
      </c>
      <c r="D57" s="2">
        <v>1</v>
      </c>
      <c r="E57" s="2">
        <v>1</v>
      </c>
      <c r="F57" s="2">
        <v>4</v>
      </c>
      <c r="G57" s="2">
        <v>2</v>
      </c>
      <c r="H57" s="2">
        <v>0</v>
      </c>
      <c r="I57" s="2">
        <v>2</v>
      </c>
      <c r="J57" s="48">
        <v>0.55555555555555602</v>
      </c>
      <c r="K57" s="2">
        <v>1</v>
      </c>
      <c r="L57" s="2">
        <v>5</v>
      </c>
      <c r="M57" s="2">
        <v>3</v>
      </c>
      <c r="N57" s="2">
        <v>3</v>
      </c>
      <c r="O57" s="2">
        <v>4</v>
      </c>
      <c r="P57" s="2">
        <v>5</v>
      </c>
      <c r="Q57" s="2">
        <v>4</v>
      </c>
      <c r="R57" s="2">
        <v>2</v>
      </c>
      <c r="S57" s="2">
        <v>4</v>
      </c>
      <c r="T57" s="47">
        <f>SUM(C57:S57)</f>
        <v>42.555555555555557</v>
      </c>
      <c r="U57" s="2">
        <v>1</v>
      </c>
      <c r="V57" s="2">
        <v>1</v>
      </c>
      <c r="W57" s="2">
        <v>1</v>
      </c>
      <c r="X57" s="2">
        <v>5</v>
      </c>
      <c r="Y57" s="2">
        <v>3</v>
      </c>
      <c r="Z57" s="2">
        <v>4</v>
      </c>
      <c r="AA57" s="2">
        <v>5</v>
      </c>
      <c r="AB57" s="2">
        <v>4</v>
      </c>
      <c r="AC57" s="2">
        <v>3</v>
      </c>
      <c r="AD57" s="2">
        <v>5</v>
      </c>
      <c r="AE57" s="2">
        <v>5</v>
      </c>
      <c r="AF57" s="2">
        <v>4</v>
      </c>
      <c r="AG57" s="2">
        <v>4</v>
      </c>
      <c r="AH57" s="2">
        <v>2</v>
      </c>
      <c r="AI57" s="2">
        <v>3</v>
      </c>
      <c r="AJ57" s="2">
        <v>5</v>
      </c>
      <c r="AK57" s="2">
        <v>5</v>
      </c>
      <c r="AL57" s="12">
        <f>SUM(U57:AK57)</f>
        <v>60</v>
      </c>
      <c r="AM57" s="51">
        <f>AVERAGE(AL57,T57)</f>
        <v>51.277777777777779</v>
      </c>
      <c r="AN57" s="15">
        <f>(C57+D57+E57+F57+G57+U57+V57+W57+X57+Y57)/2</f>
        <v>10</v>
      </c>
      <c r="AO57" s="15">
        <f>(H57+I57+J57+K57+L57+Z57+AA57+AB57+AC57+AD57)/2</f>
        <v>14.777777777777779</v>
      </c>
      <c r="AP57" s="15">
        <f>(M57+N57+O57+AE57+AF57+AG57)/2</f>
        <v>11.5</v>
      </c>
      <c r="AQ57" s="15">
        <f>(P57+Q57+AH57+AI57)/2</f>
        <v>7</v>
      </c>
      <c r="AR57" s="43">
        <f>(R57+S57+AJ57+AK57)/2</f>
        <v>8</v>
      </c>
      <c r="AS57" s="45">
        <f>AN57+AR57+AQ57+AP57+AO57</f>
        <v>51.277777777777779</v>
      </c>
    </row>
    <row r="58" spans="1:45" ht="30" x14ac:dyDescent="0.25">
      <c r="A58" s="2">
        <v>57</v>
      </c>
      <c r="B58" s="10" t="s">
        <v>81</v>
      </c>
      <c r="C58" s="2">
        <v>1</v>
      </c>
      <c r="D58" s="2">
        <v>1</v>
      </c>
      <c r="E58" s="2">
        <v>1</v>
      </c>
      <c r="F58" s="2">
        <v>4</v>
      </c>
      <c r="G58" s="2">
        <v>2</v>
      </c>
      <c r="H58" s="2">
        <v>5</v>
      </c>
      <c r="I58" s="2">
        <v>2</v>
      </c>
      <c r="J58" s="48">
        <v>1.72463768115942</v>
      </c>
      <c r="K58" s="2">
        <v>4</v>
      </c>
      <c r="L58" s="2">
        <v>3</v>
      </c>
      <c r="M58" s="2">
        <v>4</v>
      </c>
      <c r="N58" s="2">
        <v>4</v>
      </c>
      <c r="O58" s="2">
        <v>3</v>
      </c>
      <c r="P58" s="2">
        <v>1</v>
      </c>
      <c r="Q58" s="2">
        <v>4</v>
      </c>
      <c r="R58" s="2">
        <v>5</v>
      </c>
      <c r="S58" s="2">
        <v>5</v>
      </c>
      <c r="T58" s="47">
        <f>SUM(C58:S58)</f>
        <v>50.724637681159422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2">
        <f>SUM(U58:AK58)</f>
        <v>0</v>
      </c>
      <c r="AM58" s="51">
        <f>T58</f>
        <v>50.724637681159422</v>
      </c>
      <c r="AN58" s="15">
        <f>C58+D58+E58+F58+G58</f>
        <v>9</v>
      </c>
      <c r="AO58" s="15">
        <f>H58+I58+J58+K58+L58</f>
        <v>15.72463768115942</v>
      </c>
      <c r="AP58" s="15">
        <f>M58+N58+O58</f>
        <v>11</v>
      </c>
      <c r="AQ58" s="15">
        <f>P58+Q58</f>
        <v>5</v>
      </c>
      <c r="AR58" s="50">
        <f>R58+S58</f>
        <v>10</v>
      </c>
      <c r="AS58" s="45">
        <f>AN58+AR58+AQ58+AP58+AO58</f>
        <v>50.724637681159422</v>
      </c>
    </row>
    <row r="59" spans="1:45" ht="30" x14ac:dyDescent="0.25">
      <c r="A59" s="2">
        <v>58</v>
      </c>
      <c r="B59" s="10" t="s">
        <v>99</v>
      </c>
      <c r="C59" s="2">
        <v>1</v>
      </c>
      <c r="D59" s="2">
        <v>1</v>
      </c>
      <c r="E59" s="2">
        <v>1</v>
      </c>
      <c r="F59" s="2">
        <v>4</v>
      </c>
      <c r="G59" s="2">
        <v>2</v>
      </c>
      <c r="H59" s="2">
        <v>2</v>
      </c>
      <c r="I59" s="2">
        <v>0</v>
      </c>
      <c r="J59" s="48">
        <v>2</v>
      </c>
      <c r="K59" s="2">
        <v>3</v>
      </c>
      <c r="L59" s="2">
        <v>3</v>
      </c>
      <c r="M59" s="2">
        <v>2</v>
      </c>
      <c r="N59" s="2">
        <v>3</v>
      </c>
      <c r="O59" s="2">
        <v>4</v>
      </c>
      <c r="P59" s="2">
        <v>5</v>
      </c>
      <c r="Q59" s="2">
        <v>4</v>
      </c>
      <c r="R59" s="2">
        <v>4</v>
      </c>
      <c r="S59" s="2">
        <v>4</v>
      </c>
      <c r="T59" s="47">
        <f>SUM(C59:S59)</f>
        <v>45</v>
      </c>
      <c r="U59" s="2">
        <v>1</v>
      </c>
      <c r="V59" s="2">
        <v>1</v>
      </c>
      <c r="W59" s="2">
        <v>1</v>
      </c>
      <c r="X59" s="2">
        <v>3</v>
      </c>
      <c r="Y59" s="2">
        <v>4</v>
      </c>
      <c r="Z59" s="2">
        <v>5</v>
      </c>
      <c r="AA59" s="2">
        <v>5</v>
      </c>
      <c r="AB59" s="2">
        <v>4</v>
      </c>
      <c r="AC59" s="2">
        <v>4</v>
      </c>
      <c r="AD59" s="2">
        <v>5</v>
      </c>
      <c r="AE59" s="2">
        <v>5</v>
      </c>
      <c r="AF59" s="2">
        <v>3</v>
      </c>
      <c r="AG59" s="2">
        <v>3</v>
      </c>
      <c r="AH59" s="2">
        <v>5</v>
      </c>
      <c r="AI59" s="2">
        <v>3</v>
      </c>
      <c r="AJ59" s="2">
        <v>2</v>
      </c>
      <c r="AK59" s="2">
        <v>2</v>
      </c>
      <c r="AL59" s="12">
        <f>SUM(U59:AK59)</f>
        <v>56</v>
      </c>
      <c r="AM59" s="51">
        <f>AVERAGE(AL59,T59)</f>
        <v>50.5</v>
      </c>
      <c r="AN59" s="15">
        <f>(C59+D59+E59+F59+G59+U59+V59+W59+X59+Y59)/2</f>
        <v>9.5</v>
      </c>
      <c r="AO59" s="15">
        <f>(H59+I59+J59+K59+L59+Z59+AA59+AB59+AC59+AD59)/2</f>
        <v>16.5</v>
      </c>
      <c r="AP59" s="15">
        <f>(M59+N59+O59+AE59+AF59+AG59)/2</f>
        <v>10</v>
      </c>
      <c r="AQ59" s="15">
        <f>(P59+Q59+AH59+AI59)/2</f>
        <v>8.5</v>
      </c>
      <c r="AR59" s="43">
        <f>(R59+S59+AJ59+AK59)/2</f>
        <v>6</v>
      </c>
      <c r="AS59" s="45">
        <f>AN59+AR59+AQ59+AP59+AO59</f>
        <v>50.5</v>
      </c>
    </row>
    <row r="60" spans="1:45" ht="30" x14ac:dyDescent="0.25">
      <c r="A60" s="2">
        <v>59</v>
      </c>
      <c r="B60" s="10" t="s">
        <v>103</v>
      </c>
      <c r="C60" s="2">
        <v>1</v>
      </c>
      <c r="D60" s="2">
        <v>1</v>
      </c>
      <c r="E60" s="2">
        <v>1</v>
      </c>
      <c r="F60" s="2">
        <v>4</v>
      </c>
      <c r="G60" s="2">
        <v>3</v>
      </c>
      <c r="H60" s="2">
        <v>4</v>
      </c>
      <c r="I60" s="2">
        <v>3</v>
      </c>
      <c r="J60" s="48">
        <v>1.36486486486487</v>
      </c>
      <c r="K60" s="2">
        <v>3</v>
      </c>
      <c r="L60" s="2">
        <v>3</v>
      </c>
      <c r="M60" s="2">
        <v>4</v>
      </c>
      <c r="N60" s="2">
        <v>1</v>
      </c>
      <c r="O60" s="2">
        <v>5</v>
      </c>
      <c r="P60" s="2">
        <v>3</v>
      </c>
      <c r="Q60" s="2">
        <v>3</v>
      </c>
      <c r="R60" s="2">
        <v>4</v>
      </c>
      <c r="S60" s="2">
        <v>2</v>
      </c>
      <c r="T60" s="47">
        <f>SUM(C60:S60)</f>
        <v>46.36486486486487</v>
      </c>
      <c r="U60" s="2">
        <v>1</v>
      </c>
      <c r="V60" s="2">
        <v>1</v>
      </c>
      <c r="W60" s="2">
        <v>1</v>
      </c>
      <c r="X60" s="2">
        <v>4</v>
      </c>
      <c r="Y60" s="2">
        <v>3</v>
      </c>
      <c r="Z60" s="2">
        <v>2</v>
      </c>
      <c r="AA60" s="2">
        <v>5</v>
      </c>
      <c r="AB60" s="2">
        <v>4</v>
      </c>
      <c r="AC60" s="2">
        <v>3</v>
      </c>
      <c r="AD60" s="2">
        <v>5</v>
      </c>
      <c r="AE60" s="2">
        <v>5</v>
      </c>
      <c r="AF60" s="2">
        <v>3</v>
      </c>
      <c r="AG60" s="2">
        <v>2</v>
      </c>
      <c r="AH60" s="2">
        <v>3</v>
      </c>
      <c r="AI60" s="2">
        <v>2</v>
      </c>
      <c r="AJ60" s="2">
        <v>5</v>
      </c>
      <c r="AK60" s="2">
        <v>2</v>
      </c>
      <c r="AL60" s="12">
        <f>SUM(U60:AK60)</f>
        <v>51</v>
      </c>
      <c r="AM60" s="51">
        <f>AVERAGE(AL60,T60)</f>
        <v>48.682432432432435</v>
      </c>
      <c r="AN60" s="15">
        <f>(C60+D60+E60+F60+G60+U60+V60+W60+X60+Y60)/2</f>
        <v>10</v>
      </c>
      <c r="AO60" s="15">
        <f>(H60+I60+J60+K60+L60+Z60+AA60+AB60+AC60+AD60)/2</f>
        <v>16.682432432432435</v>
      </c>
      <c r="AP60" s="15">
        <f>(M60+N60+O60+AE60+AF60+AG60)/2</f>
        <v>10</v>
      </c>
      <c r="AQ60" s="15">
        <f>(P60+Q60+AH60+AI60)/2</f>
        <v>5.5</v>
      </c>
      <c r="AR60" s="43">
        <f>(R60+S60+AJ60+AK60)/2</f>
        <v>6.5</v>
      </c>
      <c r="AS60" s="45">
        <f>AN60+AR60+AQ60+AP60+AO60</f>
        <v>48.682432432432435</v>
      </c>
    </row>
    <row r="61" spans="1:45" ht="30" x14ac:dyDescent="0.25">
      <c r="A61" s="2">
        <v>60</v>
      </c>
      <c r="B61" s="10" t="s">
        <v>104</v>
      </c>
      <c r="C61" s="2">
        <v>1</v>
      </c>
      <c r="D61" s="2">
        <v>1</v>
      </c>
      <c r="E61" s="2">
        <v>1</v>
      </c>
      <c r="F61" s="2">
        <v>4</v>
      </c>
      <c r="G61" s="2">
        <v>4</v>
      </c>
      <c r="H61" s="2">
        <v>5</v>
      </c>
      <c r="I61" s="2">
        <v>3</v>
      </c>
      <c r="J61" s="48">
        <v>2.6</v>
      </c>
      <c r="K61" s="2">
        <v>3</v>
      </c>
      <c r="L61" s="2">
        <v>3</v>
      </c>
      <c r="M61" s="2">
        <v>2</v>
      </c>
      <c r="N61" s="2">
        <v>1</v>
      </c>
      <c r="O61" s="2">
        <v>4</v>
      </c>
      <c r="P61" s="2">
        <v>5</v>
      </c>
      <c r="Q61" s="2">
        <v>4</v>
      </c>
      <c r="R61" s="2">
        <v>4</v>
      </c>
      <c r="S61" s="2">
        <v>1</v>
      </c>
      <c r="T61" s="47">
        <f>SUM(C61:S61)</f>
        <v>48.6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2">
        <f>SUM(U61:AK61)</f>
        <v>0</v>
      </c>
      <c r="AM61" s="51">
        <f>T61</f>
        <v>48.6</v>
      </c>
      <c r="AN61" s="15">
        <f>C61+D61+E61+F61+G61</f>
        <v>11</v>
      </c>
      <c r="AO61" s="15">
        <f>H61+I61+J61+K61+L61</f>
        <v>16.600000000000001</v>
      </c>
      <c r="AP61" s="15">
        <f>M61+N61+O61</f>
        <v>7</v>
      </c>
      <c r="AQ61" s="15">
        <f>P61+Q61</f>
        <v>9</v>
      </c>
      <c r="AR61" s="50">
        <f>R61+S61</f>
        <v>5</v>
      </c>
      <c r="AS61" s="45">
        <f>AN61+AR61+AQ61+AP61+AO61</f>
        <v>48.6</v>
      </c>
    </row>
    <row r="62" spans="1:45" x14ac:dyDescent="0.25">
      <c r="A62" s="2">
        <v>61</v>
      </c>
      <c r="B62" s="10" t="s">
        <v>112</v>
      </c>
      <c r="C62" s="2">
        <v>1</v>
      </c>
      <c r="D62" s="2">
        <v>1</v>
      </c>
      <c r="E62" s="2">
        <v>1</v>
      </c>
      <c r="F62" s="2">
        <v>3</v>
      </c>
      <c r="G62" s="2">
        <v>3</v>
      </c>
      <c r="H62" s="2">
        <v>1</v>
      </c>
      <c r="I62" s="2">
        <v>2</v>
      </c>
      <c r="J62" s="48">
        <v>1.4666666666666699</v>
      </c>
      <c r="K62" s="2">
        <v>5</v>
      </c>
      <c r="L62" s="2">
        <v>3</v>
      </c>
      <c r="M62" s="2">
        <v>4</v>
      </c>
      <c r="N62" s="2">
        <v>5</v>
      </c>
      <c r="O62" s="2">
        <v>1</v>
      </c>
      <c r="P62" s="2">
        <v>5</v>
      </c>
      <c r="Q62" s="2">
        <v>4</v>
      </c>
      <c r="R62" s="2">
        <v>5</v>
      </c>
      <c r="S62" s="2">
        <v>3</v>
      </c>
      <c r="T62" s="47">
        <f>SUM(C62:S62)</f>
        <v>48.466666666666669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2">
        <f>SUM(U62:AK62)</f>
        <v>0</v>
      </c>
      <c r="AM62" s="51">
        <f>T62</f>
        <v>48.466666666666669</v>
      </c>
      <c r="AN62" s="15">
        <f>C62+D62+E62+F62+G62</f>
        <v>9</v>
      </c>
      <c r="AO62" s="15">
        <f>H62+I62+J62+K62+L62</f>
        <v>12.46666666666667</v>
      </c>
      <c r="AP62" s="15">
        <f>M62+N62+O62</f>
        <v>10</v>
      </c>
      <c r="AQ62" s="15">
        <f>P62+Q62</f>
        <v>9</v>
      </c>
      <c r="AR62" s="50">
        <f>R62+S62</f>
        <v>8</v>
      </c>
      <c r="AS62" s="45">
        <f>AN62+AR62+AQ62+AP62+AO62</f>
        <v>48.466666666666669</v>
      </c>
    </row>
    <row r="63" spans="1:45" x14ac:dyDescent="0.25">
      <c r="A63" s="2">
        <v>62</v>
      </c>
      <c r="B63" s="10" t="s">
        <v>54</v>
      </c>
      <c r="C63" s="2">
        <v>1</v>
      </c>
      <c r="D63" s="2">
        <v>1</v>
      </c>
      <c r="E63" s="2">
        <v>1</v>
      </c>
      <c r="F63" s="2">
        <v>3</v>
      </c>
      <c r="G63" s="2">
        <v>3</v>
      </c>
      <c r="H63" s="2">
        <v>2</v>
      </c>
      <c r="I63" s="2">
        <v>3</v>
      </c>
      <c r="J63" s="48">
        <v>4.5999999999999996</v>
      </c>
      <c r="K63" s="2">
        <v>3</v>
      </c>
      <c r="L63" s="2">
        <v>1</v>
      </c>
      <c r="M63" s="2">
        <v>4</v>
      </c>
      <c r="N63" s="2">
        <v>1</v>
      </c>
      <c r="O63" s="2">
        <v>1</v>
      </c>
      <c r="P63" s="2">
        <v>2</v>
      </c>
      <c r="Q63" s="2">
        <v>1</v>
      </c>
      <c r="R63" s="2">
        <v>5</v>
      </c>
      <c r="S63" s="2">
        <v>5</v>
      </c>
      <c r="T63" s="47">
        <f>SUM(C63:S63)</f>
        <v>41.6</v>
      </c>
      <c r="U63" s="2">
        <v>1</v>
      </c>
      <c r="V63" s="2">
        <v>1</v>
      </c>
      <c r="W63" s="2">
        <v>1</v>
      </c>
      <c r="X63" s="2">
        <v>4</v>
      </c>
      <c r="Y63" s="2">
        <v>2</v>
      </c>
      <c r="Z63" s="2">
        <v>2</v>
      </c>
      <c r="AA63" s="2">
        <v>4</v>
      </c>
      <c r="AB63" s="2">
        <v>4.5999999999999996</v>
      </c>
      <c r="AC63" s="2">
        <v>3</v>
      </c>
      <c r="AD63" s="2">
        <v>4</v>
      </c>
      <c r="AE63" s="2">
        <v>4</v>
      </c>
      <c r="AF63" s="2">
        <v>3</v>
      </c>
      <c r="AG63" s="2">
        <v>1</v>
      </c>
      <c r="AH63" s="2">
        <v>5</v>
      </c>
      <c r="AI63" s="2">
        <v>4</v>
      </c>
      <c r="AJ63" s="2">
        <v>5</v>
      </c>
      <c r="AK63" s="2">
        <v>5</v>
      </c>
      <c r="AL63" s="12">
        <f>SUM(U63:AK63)</f>
        <v>53.6</v>
      </c>
      <c r="AM63" s="13">
        <f>AVERAGE(AL63,T63)</f>
        <v>47.6</v>
      </c>
      <c r="AN63" s="15">
        <f>(C63+D63+E63+F63+G63+U63+V63+W63+X63+Y63)/2</f>
        <v>9</v>
      </c>
      <c r="AO63" s="15">
        <f>(H63+I63+J63+K63+L63+Z63+AA63+AB63+AC63+AD63)/2</f>
        <v>15.600000000000001</v>
      </c>
      <c r="AP63" s="15">
        <f>(M63+N63+O63+AE63+AF63+AG63)/2</f>
        <v>7</v>
      </c>
      <c r="AQ63" s="15">
        <f>(P63+Q63+AH63+AI63)/2</f>
        <v>6</v>
      </c>
      <c r="AR63" s="43">
        <f>(R63+S63+AJ63+AK63)/2</f>
        <v>10</v>
      </c>
      <c r="AS63" s="45">
        <f>AN63+AR63+AQ63+AP63+AO63</f>
        <v>47.6</v>
      </c>
    </row>
    <row r="64" spans="1:45" ht="30" x14ac:dyDescent="0.25">
      <c r="A64" s="2">
        <v>63</v>
      </c>
      <c r="B64" s="10" t="s">
        <v>57</v>
      </c>
      <c r="C64" s="2"/>
      <c r="D64" s="2"/>
      <c r="E64" s="2"/>
      <c r="F64" s="2"/>
      <c r="G64" s="2"/>
      <c r="H64" s="2">
        <v>5</v>
      </c>
      <c r="I64" s="2">
        <v>4</v>
      </c>
      <c r="J64" s="48">
        <v>2.4677419354838701</v>
      </c>
      <c r="K64" s="2">
        <v>5</v>
      </c>
      <c r="L64" s="2">
        <v>3</v>
      </c>
      <c r="M64" s="2">
        <v>2</v>
      </c>
      <c r="N64" s="2">
        <v>5</v>
      </c>
      <c r="O64" s="2">
        <v>2</v>
      </c>
      <c r="P64" s="2">
        <v>5</v>
      </c>
      <c r="Q64" s="2">
        <v>5</v>
      </c>
      <c r="R64" s="2">
        <v>5</v>
      </c>
      <c r="S64" s="2">
        <v>5</v>
      </c>
      <c r="T64" s="47">
        <f>SUM(C64:S64)</f>
        <v>48.467741935483872</v>
      </c>
      <c r="U64" s="2"/>
      <c r="V64" s="2"/>
      <c r="W64" s="2"/>
      <c r="X64" s="2"/>
      <c r="Y64" s="2"/>
      <c r="Z64" s="2">
        <v>4</v>
      </c>
      <c r="AA64" s="2">
        <v>4</v>
      </c>
      <c r="AB64" s="15">
        <v>2.4677419354838701</v>
      </c>
      <c r="AC64" s="2">
        <v>5</v>
      </c>
      <c r="AD64" s="2">
        <v>3</v>
      </c>
      <c r="AE64" s="2">
        <v>2</v>
      </c>
      <c r="AF64" s="2">
        <v>5</v>
      </c>
      <c r="AG64" s="2">
        <v>2</v>
      </c>
      <c r="AH64" s="2">
        <v>3</v>
      </c>
      <c r="AI64" s="2">
        <v>4</v>
      </c>
      <c r="AJ64" s="2">
        <v>4</v>
      </c>
      <c r="AK64" s="2">
        <v>3</v>
      </c>
      <c r="AL64" s="49">
        <f>SUM(U64:AK64)</f>
        <v>41.467741935483872</v>
      </c>
      <c r="AM64" s="51">
        <f>AVERAGE(AL64,T64)</f>
        <v>44.967741935483872</v>
      </c>
      <c r="AN64" s="15">
        <f>(C64+D64+E64+F64+G64+U64+V64+W64+X64+Y64)/2</f>
        <v>0</v>
      </c>
      <c r="AO64" s="15">
        <f>(H64+I64+J64+K64+L64+Z64+AA64+AB64+AC64+AD64)/2</f>
        <v>18.967741935483872</v>
      </c>
      <c r="AP64" s="15">
        <f>(M64+N64+O64+AE64+AF64+AG64)/2</f>
        <v>9</v>
      </c>
      <c r="AQ64" s="15">
        <f>(P64+Q64+AH64+AI64)/2</f>
        <v>8.5</v>
      </c>
      <c r="AR64" s="43">
        <f>(R64+S64+AJ64+AK64)/2</f>
        <v>8.5</v>
      </c>
      <c r="AS64" s="45">
        <f>AN64+AR64+AQ64+AP64+AO64</f>
        <v>44.967741935483872</v>
      </c>
    </row>
    <row r="65" spans="1:45" ht="30" x14ac:dyDescent="0.25">
      <c r="A65" s="2">
        <v>64</v>
      </c>
      <c r="B65" s="10" t="s">
        <v>94</v>
      </c>
      <c r="C65" s="2">
        <v>1</v>
      </c>
      <c r="D65" s="2">
        <v>1</v>
      </c>
      <c r="E65" s="2">
        <v>1</v>
      </c>
      <c r="F65" s="2">
        <v>3</v>
      </c>
      <c r="G65" s="2">
        <v>2</v>
      </c>
      <c r="H65" s="2">
        <v>4</v>
      </c>
      <c r="I65" s="2">
        <v>3</v>
      </c>
      <c r="J65" s="48">
        <v>1.8730158730158699</v>
      </c>
      <c r="K65" s="2">
        <v>1</v>
      </c>
      <c r="L65" s="2">
        <v>4</v>
      </c>
      <c r="M65" s="2">
        <v>4</v>
      </c>
      <c r="N65" s="2">
        <v>2</v>
      </c>
      <c r="O65" s="2">
        <v>4</v>
      </c>
      <c r="P65" s="2">
        <v>1</v>
      </c>
      <c r="Q65" s="2">
        <v>4</v>
      </c>
      <c r="R65" s="2">
        <v>4</v>
      </c>
      <c r="S65" s="2">
        <v>3</v>
      </c>
      <c r="T65" s="47">
        <f>SUM(C65:S65)</f>
        <v>43.873015873015873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12">
        <f>SUM(U65:AK65)</f>
        <v>0</v>
      </c>
      <c r="AM65" s="51">
        <f>T65</f>
        <v>43.873015873015873</v>
      </c>
      <c r="AN65" s="15">
        <f>C65+D65+E65+F65+G65</f>
        <v>8</v>
      </c>
      <c r="AO65" s="15">
        <f>H65+I65+J65+K65+L65</f>
        <v>13.87301587301587</v>
      </c>
      <c r="AP65" s="15">
        <f>M65+N65+O65</f>
        <v>10</v>
      </c>
      <c r="AQ65" s="15">
        <f>P65+Q65</f>
        <v>5</v>
      </c>
      <c r="AR65" s="50">
        <f>R65+S65</f>
        <v>7</v>
      </c>
      <c r="AS65" s="45">
        <f>AN65+AR65+AQ65+AP65+AO65</f>
        <v>43.873015873015873</v>
      </c>
    </row>
    <row r="66" spans="1:45" x14ac:dyDescent="0.25">
      <c r="A66" s="53"/>
      <c r="B66" s="56" t="s">
        <v>126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>
        <f>SUM(M2:M65)</f>
        <v>198</v>
      </c>
      <c r="N66" s="57">
        <f>SUM(N2:N65)</f>
        <v>257</v>
      </c>
      <c r="O66" s="57">
        <f>SUM(O2:O65)</f>
        <v>248</v>
      </c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>
        <f>SUM(AE2:AE65)</f>
        <v>208</v>
      </c>
      <c r="AF66" s="57">
        <f>SUM(AF2:AF65)</f>
        <v>169</v>
      </c>
      <c r="AG66" s="57">
        <f>SUM(AG2:AG65)</f>
        <v>162</v>
      </c>
      <c r="AH66" s="57"/>
      <c r="AI66" s="57"/>
      <c r="AJ66" s="57"/>
      <c r="AK66" s="57"/>
      <c r="AL66" s="57"/>
      <c r="AM66" s="58"/>
      <c r="AN66" s="58">
        <f>SUM(AN32:AN65)/64</f>
        <v>5.078125</v>
      </c>
      <c r="AO66" s="58">
        <f>SUM(AO32:AO65)/64</f>
        <v>9.2573018858308522</v>
      </c>
      <c r="AP66" s="58">
        <f>SUM(AP32:AP65)/64</f>
        <v>5.640625</v>
      </c>
      <c r="AQ66" s="58">
        <f>SUM(AQ32:AQ65)/64</f>
        <v>3.9765625</v>
      </c>
      <c r="AR66" s="58">
        <f>SUM(AR32:AR65)/64</f>
        <v>4.0703125</v>
      </c>
      <c r="AS66" s="58">
        <f>SUM(AS32:AS65)/64</f>
        <v>28.022926885830852</v>
      </c>
    </row>
    <row r="67" spans="1:45" x14ac:dyDescent="0.25">
      <c r="AN67" s="42"/>
      <c r="AO67" s="42"/>
    </row>
    <row r="68" spans="1:45" x14ac:dyDescent="0.25">
      <c r="B68" s="29" t="s">
        <v>116</v>
      </c>
      <c r="AN68" s="38"/>
      <c r="AO68" s="38"/>
    </row>
    <row r="69" spans="1:45" x14ac:dyDescent="0.25">
      <c r="AN69" s="42"/>
      <c r="AO69" s="42"/>
    </row>
  </sheetData>
  <autoFilter ref="A1:AS65">
    <sortState ref="A2:AS66">
      <sortCondition descending="1" ref="AS1:AS65"/>
    </sortState>
  </autoFilter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V52"/>
  <sheetViews>
    <sheetView topLeftCell="A26" zoomScale="96" zoomScaleNormal="96" workbookViewId="0">
      <selection activeCell="A2" sqref="A2:A49"/>
    </sheetView>
  </sheetViews>
  <sheetFormatPr defaultRowHeight="15" x14ac:dyDescent="0.25"/>
  <cols>
    <col min="1" max="1" width="3.42578125" style="1" bestFit="1" customWidth="1"/>
    <col min="2" max="2" width="50.7109375" style="1" bestFit="1" customWidth="1"/>
    <col min="3" max="20" width="4" style="1" hidden="1" customWidth="1"/>
    <col min="21" max="21" width="7.140625" style="1" hidden="1" customWidth="1"/>
    <col min="22" max="39" width="4" style="1" hidden="1" customWidth="1"/>
    <col min="40" max="40" width="7.140625" style="1" hidden="1" customWidth="1"/>
    <col min="41" max="41" width="9.140625" style="1" hidden="1" customWidth="1"/>
    <col min="42" max="42" width="5" style="1" hidden="1" customWidth="1"/>
    <col min="43" max="57" width="4" style="1" hidden="1" customWidth="1"/>
    <col min="58" max="58" width="7.140625" style="1" hidden="1" customWidth="1"/>
    <col min="59" max="73" width="4" style="1" hidden="1" customWidth="1"/>
    <col min="74" max="74" width="7.140625" style="1" hidden="1" customWidth="1"/>
    <col min="75" max="75" width="6.85546875" style="1" customWidth="1"/>
    <col min="76" max="76" width="12.140625" style="1" bestFit="1" customWidth="1"/>
    <col min="77" max="77" width="12.85546875" style="1" bestFit="1" customWidth="1"/>
    <col min="78" max="80" width="12.5703125" style="1" bestFit="1" customWidth="1"/>
    <col min="81" max="81" width="8.85546875" style="1" bestFit="1" customWidth="1"/>
    <col min="82" max="984" width="9.140625" style="1"/>
  </cols>
  <sheetData>
    <row r="1" spans="1:984" ht="120" x14ac:dyDescent="0.25">
      <c r="A1" s="2" t="s">
        <v>10</v>
      </c>
      <c r="B1" s="37" t="s">
        <v>3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24</v>
      </c>
      <c r="P1" s="5" t="s">
        <v>25</v>
      </c>
      <c r="Q1" s="5" t="s">
        <v>26</v>
      </c>
      <c r="R1" s="5" t="s">
        <v>27</v>
      </c>
      <c r="S1" s="5" t="s">
        <v>28</v>
      </c>
      <c r="T1" s="5" t="s">
        <v>32</v>
      </c>
      <c r="U1" s="6" t="s">
        <v>29</v>
      </c>
      <c r="V1" s="5" t="s">
        <v>12</v>
      </c>
      <c r="W1" s="5" t="s">
        <v>13</v>
      </c>
      <c r="X1" s="5" t="s">
        <v>14</v>
      </c>
      <c r="Y1" s="5" t="s">
        <v>15</v>
      </c>
      <c r="Z1" s="5" t="s">
        <v>16</v>
      </c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  <c r="AH1" s="5" t="s">
        <v>24</v>
      </c>
      <c r="AI1" s="5" t="s">
        <v>25</v>
      </c>
      <c r="AJ1" s="5" t="s">
        <v>26</v>
      </c>
      <c r="AK1" s="5" t="s">
        <v>27</v>
      </c>
      <c r="AL1" s="5" t="s">
        <v>28</v>
      </c>
      <c r="AM1" s="5" t="s">
        <v>32</v>
      </c>
      <c r="AN1" s="6" t="s">
        <v>29</v>
      </c>
      <c r="AO1" s="7" t="s">
        <v>30</v>
      </c>
      <c r="AP1" s="8" t="s">
        <v>31</v>
      </c>
      <c r="AQ1" s="5" t="s">
        <v>12</v>
      </c>
      <c r="AR1" s="5" t="s">
        <v>13</v>
      </c>
      <c r="AS1" s="5" t="s">
        <v>14</v>
      </c>
      <c r="AT1" s="5" t="s">
        <v>15</v>
      </c>
      <c r="AU1" s="5" t="s">
        <v>16</v>
      </c>
      <c r="AV1" s="5" t="s">
        <v>17</v>
      </c>
      <c r="AW1" s="5" t="s">
        <v>18</v>
      </c>
      <c r="AX1" s="5" t="s">
        <v>19</v>
      </c>
      <c r="AY1" s="5" t="s">
        <v>22</v>
      </c>
      <c r="AZ1" s="5" t="s">
        <v>25</v>
      </c>
      <c r="BA1" s="5" t="s">
        <v>26</v>
      </c>
      <c r="BB1" s="5" t="s">
        <v>33</v>
      </c>
      <c r="BC1" s="5" t="s">
        <v>27</v>
      </c>
      <c r="BD1" s="5" t="s">
        <v>28</v>
      </c>
      <c r="BE1" s="5" t="s">
        <v>32</v>
      </c>
      <c r="BF1" s="6" t="s">
        <v>29</v>
      </c>
      <c r="BG1" s="5" t="s">
        <v>12</v>
      </c>
      <c r="BH1" s="5" t="s">
        <v>13</v>
      </c>
      <c r="BI1" s="5" t="s">
        <v>14</v>
      </c>
      <c r="BJ1" s="5" t="s">
        <v>15</v>
      </c>
      <c r="BK1" s="5" t="s">
        <v>16</v>
      </c>
      <c r="BL1" s="5" t="s">
        <v>17</v>
      </c>
      <c r="BM1" s="5" t="s">
        <v>18</v>
      </c>
      <c r="BN1" s="5" t="s">
        <v>19</v>
      </c>
      <c r="BO1" s="5" t="s">
        <v>22</v>
      </c>
      <c r="BP1" s="5" t="s">
        <v>25</v>
      </c>
      <c r="BQ1" s="5" t="s">
        <v>26</v>
      </c>
      <c r="BR1" s="5" t="s">
        <v>33</v>
      </c>
      <c r="BS1" s="5" t="s">
        <v>27</v>
      </c>
      <c r="BT1" s="5" t="s">
        <v>28</v>
      </c>
      <c r="BU1" s="5" t="s">
        <v>32</v>
      </c>
      <c r="BV1" s="6" t="s">
        <v>29</v>
      </c>
      <c r="BW1" s="7" t="s">
        <v>34</v>
      </c>
      <c r="BX1" s="9" t="s">
        <v>119</v>
      </c>
      <c r="BY1" s="8" t="s">
        <v>120</v>
      </c>
      <c r="BZ1" s="8" t="s">
        <v>121</v>
      </c>
      <c r="CA1" s="8" t="s">
        <v>122</v>
      </c>
      <c r="CB1" s="8" t="s">
        <v>123</v>
      </c>
      <c r="CC1" s="41" t="s">
        <v>125</v>
      </c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</row>
    <row r="2" spans="1:984" x14ac:dyDescent="0.25">
      <c r="A2" s="2">
        <v>1</v>
      </c>
      <c r="B2" s="10" t="s">
        <v>54</v>
      </c>
      <c r="C2" s="2">
        <v>1</v>
      </c>
      <c r="D2" s="2">
        <v>1</v>
      </c>
      <c r="E2" s="2">
        <v>1</v>
      </c>
      <c r="F2" s="2">
        <v>5</v>
      </c>
      <c r="G2" s="2">
        <v>4</v>
      </c>
      <c r="H2" s="2">
        <v>5</v>
      </c>
      <c r="I2" s="2">
        <v>5</v>
      </c>
      <c r="J2" s="2">
        <v>3</v>
      </c>
      <c r="K2" s="2">
        <v>3</v>
      </c>
      <c r="L2" s="2">
        <v>5</v>
      </c>
      <c r="M2" s="2">
        <v>4</v>
      </c>
      <c r="N2" s="2">
        <v>5</v>
      </c>
      <c r="O2" s="2">
        <v>5</v>
      </c>
      <c r="P2" s="2">
        <v>5</v>
      </c>
      <c r="Q2" s="2">
        <v>5</v>
      </c>
      <c r="R2" s="2">
        <v>5</v>
      </c>
      <c r="S2" s="2">
        <v>5</v>
      </c>
      <c r="T2" s="2">
        <v>5</v>
      </c>
      <c r="U2" s="12">
        <f>SUM(C2:T2)</f>
        <v>72</v>
      </c>
      <c r="V2" s="2">
        <v>1</v>
      </c>
      <c r="W2" s="2">
        <v>1</v>
      </c>
      <c r="X2" s="2">
        <v>1</v>
      </c>
      <c r="Y2" s="2">
        <v>5</v>
      </c>
      <c r="Z2" s="2">
        <v>5</v>
      </c>
      <c r="AA2" s="2">
        <v>5</v>
      </c>
      <c r="AB2" s="2">
        <v>4</v>
      </c>
      <c r="AC2" s="2">
        <v>2</v>
      </c>
      <c r="AD2" s="2">
        <v>3</v>
      </c>
      <c r="AE2" s="2">
        <v>5</v>
      </c>
      <c r="AF2" s="2">
        <v>4</v>
      </c>
      <c r="AG2" s="2">
        <v>4</v>
      </c>
      <c r="AH2" s="2">
        <v>3</v>
      </c>
      <c r="AI2" s="2">
        <v>5</v>
      </c>
      <c r="AJ2" s="2">
        <v>4</v>
      </c>
      <c r="AK2" s="2">
        <v>5</v>
      </c>
      <c r="AL2" s="2">
        <v>5</v>
      </c>
      <c r="AM2" s="2">
        <v>3</v>
      </c>
      <c r="AN2" s="12">
        <f>SUM(SUM(V2:AM2))</f>
        <v>65</v>
      </c>
      <c r="AO2" s="13">
        <f>AVERAGE(AN2,U2)</f>
        <v>68.5</v>
      </c>
      <c r="AP2" s="3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2">
        <f>SUM(AQ2:BE2)</f>
        <v>0</v>
      </c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12">
        <f>SUM(BG2:BU2)</f>
        <v>0</v>
      </c>
      <c r="BW2" s="13">
        <f>AVERAGE(BF2,BV2)</f>
        <v>0</v>
      </c>
      <c r="BX2" s="15">
        <f>(C2+D2+E2+F2+G2+V2+W2+X2+Y2+Z2)/2</f>
        <v>12.5</v>
      </c>
      <c r="BY2" s="15">
        <f>(H2+I2+J2+K2+L2+AA2+AB2+AC2+AD2+AE2)/2</f>
        <v>20</v>
      </c>
      <c r="BZ2" s="15">
        <f>(M2+N2+O2+AF2+AG2+AH2)/2</f>
        <v>12.5</v>
      </c>
      <c r="CA2" s="34">
        <f>(P2+Q2+AI2+AJ2)/2</f>
        <v>9.5</v>
      </c>
      <c r="CB2" s="50">
        <f>(R2+S2+T2+AK2+AL2+AM2)/2</f>
        <v>14</v>
      </c>
      <c r="CC2" s="45">
        <f>CB2+CA2+BZ2+BY2+BX2</f>
        <v>68.5</v>
      </c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</row>
    <row r="3" spans="1:984" ht="30" x14ac:dyDescent="0.25">
      <c r="A3" s="2">
        <v>2</v>
      </c>
      <c r="B3" s="18" t="s">
        <v>56</v>
      </c>
      <c r="C3" s="2">
        <v>1</v>
      </c>
      <c r="D3" s="2">
        <v>1</v>
      </c>
      <c r="E3" s="2">
        <v>1</v>
      </c>
      <c r="F3" s="2">
        <v>4</v>
      </c>
      <c r="G3" s="2">
        <v>5</v>
      </c>
      <c r="H3" s="2">
        <v>5</v>
      </c>
      <c r="I3" s="2">
        <v>5</v>
      </c>
      <c r="J3" s="2">
        <v>3</v>
      </c>
      <c r="K3" s="2">
        <v>1</v>
      </c>
      <c r="L3" s="2">
        <v>5</v>
      </c>
      <c r="M3" s="2">
        <v>4</v>
      </c>
      <c r="N3" s="2">
        <v>5</v>
      </c>
      <c r="O3" s="2">
        <v>3</v>
      </c>
      <c r="P3" s="2">
        <v>3</v>
      </c>
      <c r="Q3" s="2">
        <v>5</v>
      </c>
      <c r="R3" s="2">
        <v>5</v>
      </c>
      <c r="S3" s="2">
        <v>5</v>
      </c>
      <c r="T3" s="2">
        <v>5</v>
      </c>
      <c r="U3" s="12">
        <f>SUM(C3:T3)</f>
        <v>66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2">
        <f>SUM(SUM(V3:AM3))</f>
        <v>0</v>
      </c>
      <c r="AO3" s="13">
        <f>U3</f>
        <v>66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2">
        <f>SUM(AQ3:BE3)</f>
        <v>0</v>
      </c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12">
        <f>SUM(BG3:BU3)</f>
        <v>0</v>
      </c>
      <c r="BW3" s="13">
        <f>AVERAGE(BF3,BV3)</f>
        <v>0</v>
      </c>
      <c r="BX3" s="15">
        <f>C3+D3+E3+F3+G3</f>
        <v>12</v>
      </c>
      <c r="BY3" s="15">
        <f>H3+I3+J3+K3+L3</f>
        <v>19</v>
      </c>
      <c r="BZ3" s="15">
        <f>M3+N3+O3</f>
        <v>12</v>
      </c>
      <c r="CA3" s="15">
        <f>P3+Q3</f>
        <v>8</v>
      </c>
      <c r="CB3" s="43">
        <f>R3+S3+T3</f>
        <v>15</v>
      </c>
      <c r="CC3" s="45">
        <f>CB3+CA3+BZ3+BY3+BX3</f>
        <v>66</v>
      </c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</row>
    <row r="4" spans="1:984" ht="30" x14ac:dyDescent="0.25">
      <c r="A4" s="2">
        <v>3</v>
      </c>
      <c r="B4" s="18" t="s">
        <v>55</v>
      </c>
      <c r="C4" s="2">
        <v>1</v>
      </c>
      <c r="D4" s="2">
        <v>1</v>
      </c>
      <c r="E4" s="2">
        <v>1</v>
      </c>
      <c r="F4" s="2">
        <v>5</v>
      </c>
      <c r="G4" s="2">
        <v>5</v>
      </c>
      <c r="H4" s="2">
        <v>5</v>
      </c>
      <c r="I4" s="2">
        <v>5</v>
      </c>
      <c r="J4" s="2">
        <v>2</v>
      </c>
      <c r="K4" s="2">
        <v>1</v>
      </c>
      <c r="L4" s="2">
        <v>5</v>
      </c>
      <c r="M4" s="2">
        <v>4</v>
      </c>
      <c r="N4" s="2">
        <v>5</v>
      </c>
      <c r="O4" s="2">
        <v>3</v>
      </c>
      <c r="P4" s="2">
        <v>3</v>
      </c>
      <c r="Q4" s="2">
        <v>5</v>
      </c>
      <c r="R4" s="2">
        <v>5</v>
      </c>
      <c r="S4" s="2">
        <v>5</v>
      </c>
      <c r="T4" s="2">
        <v>5</v>
      </c>
      <c r="U4" s="12">
        <f>SUM(C4:T4)</f>
        <v>66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2">
        <f>SUM(SUM(V4:AM4))</f>
        <v>0</v>
      </c>
      <c r="AO4" s="13">
        <f>U4</f>
        <v>66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2">
        <f>SUM(AQ4:BE4)</f>
        <v>0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12">
        <f>SUM(BG4:BU4)</f>
        <v>0</v>
      </c>
      <c r="BW4" s="13">
        <f>AVERAGE(BF4,BV4)</f>
        <v>0</v>
      </c>
      <c r="BX4" s="15">
        <f>C4+D4+E4+F4+G4</f>
        <v>13</v>
      </c>
      <c r="BY4" s="15">
        <f>H4+I4+J4+K4+L4</f>
        <v>18</v>
      </c>
      <c r="BZ4" s="15">
        <f>M4+N4+O4</f>
        <v>12</v>
      </c>
      <c r="CA4" s="15">
        <f>P4+Q4</f>
        <v>8</v>
      </c>
      <c r="CB4" s="43">
        <f>R4+S4+T4</f>
        <v>15</v>
      </c>
      <c r="CC4" s="45">
        <f>CB4+CA4+BZ4+BY4+BX4</f>
        <v>66</v>
      </c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</row>
    <row r="5" spans="1:984" x14ac:dyDescent="0.25">
      <c r="A5" s="2">
        <v>4</v>
      </c>
      <c r="B5" s="10" t="s">
        <v>41</v>
      </c>
      <c r="C5" s="2">
        <v>1</v>
      </c>
      <c r="D5" s="2">
        <v>1</v>
      </c>
      <c r="E5" s="2">
        <v>1</v>
      </c>
      <c r="F5" s="2">
        <v>3</v>
      </c>
      <c r="G5" s="2">
        <v>2</v>
      </c>
      <c r="H5" s="2">
        <v>5</v>
      </c>
      <c r="I5" s="2">
        <v>5</v>
      </c>
      <c r="J5" s="2">
        <v>3</v>
      </c>
      <c r="K5" s="2">
        <v>3</v>
      </c>
      <c r="L5" s="2">
        <v>5</v>
      </c>
      <c r="M5" s="2">
        <v>4</v>
      </c>
      <c r="N5" s="2">
        <v>4</v>
      </c>
      <c r="O5" s="2">
        <v>5</v>
      </c>
      <c r="P5" s="2">
        <v>5</v>
      </c>
      <c r="Q5" s="2">
        <v>5</v>
      </c>
      <c r="R5" s="2">
        <v>5</v>
      </c>
      <c r="S5" s="2">
        <v>4</v>
      </c>
      <c r="T5" s="2">
        <v>5</v>
      </c>
      <c r="U5" s="12">
        <f>SUM(C5:T5)</f>
        <v>66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2">
        <f>SUM(SUM(V5:AM5))</f>
        <v>0</v>
      </c>
      <c r="AO5" s="13">
        <f>U5</f>
        <v>66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2">
        <f>SUM(AQ5:BE5)</f>
        <v>0</v>
      </c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12">
        <f>SUM(BG5:BU5)</f>
        <v>0</v>
      </c>
      <c r="BW5" s="13">
        <f>AVERAGE(BF5,BV5)</f>
        <v>0</v>
      </c>
      <c r="BX5" s="15">
        <f>C5+D5+E5+F5+G5</f>
        <v>8</v>
      </c>
      <c r="BY5" s="15">
        <f>H5+I5+J5+K5+L5</f>
        <v>21</v>
      </c>
      <c r="BZ5" s="15">
        <f>M5+N5+O5</f>
        <v>13</v>
      </c>
      <c r="CA5" s="15">
        <f>P5+Q5</f>
        <v>10</v>
      </c>
      <c r="CB5" s="43">
        <f>R5+S5+T5</f>
        <v>14</v>
      </c>
      <c r="CC5" s="45">
        <f>CB5+CA5+BZ5+BY5+BX5</f>
        <v>66</v>
      </c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</row>
    <row r="6" spans="1:984" ht="30" x14ac:dyDescent="0.25">
      <c r="A6" s="2">
        <v>5</v>
      </c>
      <c r="B6" s="10" t="s">
        <v>51</v>
      </c>
      <c r="C6" s="2">
        <v>1</v>
      </c>
      <c r="D6" s="2">
        <v>1</v>
      </c>
      <c r="E6" s="2">
        <v>1</v>
      </c>
      <c r="F6" s="2">
        <v>4</v>
      </c>
      <c r="G6" s="2">
        <v>5</v>
      </c>
      <c r="H6" s="2">
        <v>5</v>
      </c>
      <c r="I6" s="2">
        <v>5</v>
      </c>
      <c r="J6" s="2">
        <v>2</v>
      </c>
      <c r="K6" s="2">
        <v>2</v>
      </c>
      <c r="L6" s="2">
        <v>5</v>
      </c>
      <c r="M6" s="2">
        <v>3</v>
      </c>
      <c r="N6" s="2">
        <v>1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12">
        <f>SUM(C6:T6)</f>
        <v>65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2">
        <f>SUM(SUM(V6:AM6))</f>
        <v>0</v>
      </c>
      <c r="AO6" s="13">
        <f>U6</f>
        <v>65</v>
      </c>
      <c r="AP6" s="31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2">
        <f>SUM(AQ6:BE6)</f>
        <v>0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12">
        <f>SUM(BG6:BU6)</f>
        <v>0</v>
      </c>
      <c r="BW6" s="13">
        <f>AVERAGE(BF6,BV6)</f>
        <v>0</v>
      </c>
      <c r="BX6" s="15">
        <f>C6+D6+E6+F6+G6</f>
        <v>12</v>
      </c>
      <c r="BY6" s="15">
        <f>H6+I6+J6+K6+L6</f>
        <v>19</v>
      </c>
      <c r="BZ6" s="15">
        <f>M6+N6+O6</f>
        <v>9</v>
      </c>
      <c r="CA6" s="15">
        <f>P6+Q6</f>
        <v>10</v>
      </c>
      <c r="CB6" s="43">
        <f>R6+S6+T6</f>
        <v>15</v>
      </c>
      <c r="CC6" s="45">
        <f>CB6+CA6+BZ6+BY6+BX6</f>
        <v>65</v>
      </c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</row>
    <row r="7" spans="1:984" ht="30" x14ac:dyDescent="0.25">
      <c r="A7" s="2">
        <v>6</v>
      </c>
      <c r="B7" s="10" t="s">
        <v>40</v>
      </c>
      <c r="C7" s="2">
        <v>1</v>
      </c>
      <c r="D7" s="2">
        <v>1</v>
      </c>
      <c r="E7" s="2">
        <v>1</v>
      </c>
      <c r="F7" s="2">
        <v>2</v>
      </c>
      <c r="G7" s="2">
        <v>3</v>
      </c>
      <c r="H7" s="2">
        <v>5</v>
      </c>
      <c r="I7" s="2">
        <v>5</v>
      </c>
      <c r="J7" s="2">
        <v>2</v>
      </c>
      <c r="K7" s="2">
        <v>2</v>
      </c>
      <c r="L7" s="2">
        <v>5</v>
      </c>
      <c r="M7" s="2">
        <v>3</v>
      </c>
      <c r="N7" s="2">
        <v>4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12">
        <f>SUM(C7:T7)</f>
        <v>64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2">
        <f>SUM(SUM(V7:AM7))</f>
        <v>0</v>
      </c>
      <c r="AO7" s="13">
        <f>U7</f>
        <v>64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12">
        <f>SUM(AQ7:BE7)</f>
        <v>0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12">
        <f>SUM(BG7:BU7)</f>
        <v>0</v>
      </c>
      <c r="BW7" s="13">
        <f>AVERAGE(BF7,BV7)</f>
        <v>0</v>
      </c>
      <c r="BX7" s="15">
        <f>C7+D7+E7+F7+G7</f>
        <v>8</v>
      </c>
      <c r="BY7" s="15">
        <f>H7+I7+J7+K7+L7</f>
        <v>19</v>
      </c>
      <c r="BZ7" s="15">
        <f>M7+N7+O7</f>
        <v>12</v>
      </c>
      <c r="CA7" s="15">
        <f>P7+Q7</f>
        <v>10</v>
      </c>
      <c r="CB7" s="43">
        <f>R7+S7+T7</f>
        <v>15</v>
      </c>
      <c r="CC7" s="45">
        <f>CB7+CA7+BZ7+BY7+BX7</f>
        <v>64</v>
      </c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</row>
    <row r="8" spans="1:984" x14ac:dyDescent="0.25">
      <c r="A8" s="2">
        <v>7</v>
      </c>
      <c r="B8" s="18" t="s">
        <v>53</v>
      </c>
      <c r="C8" s="2">
        <v>1</v>
      </c>
      <c r="D8" s="2">
        <v>1</v>
      </c>
      <c r="E8" s="2">
        <v>1</v>
      </c>
      <c r="F8" s="2">
        <v>4</v>
      </c>
      <c r="G8" s="2">
        <v>3</v>
      </c>
      <c r="H8" s="2">
        <v>5</v>
      </c>
      <c r="I8" s="2">
        <v>2</v>
      </c>
      <c r="J8" s="2">
        <v>2</v>
      </c>
      <c r="K8" s="2">
        <v>2</v>
      </c>
      <c r="L8" s="2">
        <v>5</v>
      </c>
      <c r="M8" s="2">
        <v>3</v>
      </c>
      <c r="N8" s="2">
        <v>4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12">
        <f>SUM(C8:T8)</f>
        <v>63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2">
        <f>SUM(SUM(V8:AM8))</f>
        <v>0</v>
      </c>
      <c r="AO8" s="13">
        <f>U8</f>
        <v>63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12">
        <f>SUM(AQ8:BE8)</f>
        <v>0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12">
        <f>SUM(BG8:BU8)</f>
        <v>0</v>
      </c>
      <c r="BW8" s="13">
        <f>AVERAGE(BF8,BV8)</f>
        <v>0</v>
      </c>
      <c r="BX8" s="15">
        <f>C8+D8+E8+F8+G8</f>
        <v>10</v>
      </c>
      <c r="BY8" s="15">
        <f>H8+I8+J8+K8+L8</f>
        <v>16</v>
      </c>
      <c r="BZ8" s="15">
        <f>M8+N8+O8</f>
        <v>12</v>
      </c>
      <c r="CA8" s="15">
        <f>P8+Q8</f>
        <v>10</v>
      </c>
      <c r="CB8" s="43">
        <f>R8+S8+T8</f>
        <v>15</v>
      </c>
      <c r="CC8" s="45">
        <f>CB8+CA8+BZ8+BY8+BX8</f>
        <v>63</v>
      </c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</row>
    <row r="9" spans="1:984" x14ac:dyDescent="0.25">
      <c r="A9" s="2">
        <v>8</v>
      </c>
      <c r="B9" s="10" t="s">
        <v>45</v>
      </c>
      <c r="C9" s="2">
        <v>1</v>
      </c>
      <c r="D9" s="2">
        <v>1</v>
      </c>
      <c r="E9" s="2">
        <v>1</v>
      </c>
      <c r="F9" s="2">
        <v>4</v>
      </c>
      <c r="G9" s="2">
        <v>4</v>
      </c>
      <c r="H9" s="2">
        <v>2</v>
      </c>
      <c r="I9" s="2">
        <v>5</v>
      </c>
      <c r="J9" s="2">
        <v>3</v>
      </c>
      <c r="K9" s="2">
        <v>2</v>
      </c>
      <c r="L9" s="2">
        <v>5</v>
      </c>
      <c r="M9" s="2">
        <v>4</v>
      </c>
      <c r="N9" s="2">
        <v>2</v>
      </c>
      <c r="O9" s="2">
        <v>4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12">
        <f>SUM(C9:T9)</f>
        <v>63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2">
        <f>SUM(SUM(V9:AM9))</f>
        <v>0</v>
      </c>
      <c r="AO9" s="13">
        <f>U9</f>
        <v>63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12">
        <f>SUM(AQ9:BE9)</f>
        <v>0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12">
        <f>SUM(BG9:BU9)</f>
        <v>0</v>
      </c>
      <c r="BW9" s="13">
        <f>AVERAGE(BF9,BV9)</f>
        <v>0</v>
      </c>
      <c r="BX9" s="15">
        <f>C9+D9+E9+F9+G9</f>
        <v>11</v>
      </c>
      <c r="BY9" s="15">
        <f>H9+I9+J9+K9+L9</f>
        <v>17</v>
      </c>
      <c r="BZ9" s="15">
        <f>M9+N9+O9</f>
        <v>10</v>
      </c>
      <c r="CA9" s="15">
        <f>P9+Q9</f>
        <v>10</v>
      </c>
      <c r="CB9" s="43">
        <f>R9+S9+T9</f>
        <v>15</v>
      </c>
      <c r="CC9" s="45">
        <f>CB9+CA9+BZ9+BY9+BX9</f>
        <v>63</v>
      </c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</row>
    <row r="10" spans="1:984" x14ac:dyDescent="0.25">
      <c r="A10" s="2">
        <v>9</v>
      </c>
      <c r="B10" s="10" t="s">
        <v>47</v>
      </c>
      <c r="C10" s="2">
        <v>1</v>
      </c>
      <c r="D10" s="2">
        <v>1</v>
      </c>
      <c r="E10" s="2">
        <v>1</v>
      </c>
      <c r="F10" s="2">
        <v>4</v>
      </c>
      <c r="G10" s="2">
        <v>4</v>
      </c>
      <c r="H10" s="2">
        <v>5</v>
      </c>
      <c r="I10" s="2">
        <v>5</v>
      </c>
      <c r="J10" s="2">
        <v>3</v>
      </c>
      <c r="K10" s="2">
        <v>3</v>
      </c>
      <c r="L10" s="2">
        <v>5</v>
      </c>
      <c r="M10" s="2">
        <v>4</v>
      </c>
      <c r="N10" s="2">
        <v>5</v>
      </c>
      <c r="O10" s="2">
        <v>2</v>
      </c>
      <c r="P10" s="2">
        <v>2</v>
      </c>
      <c r="Q10" s="2">
        <v>5</v>
      </c>
      <c r="R10" s="2">
        <v>5</v>
      </c>
      <c r="S10" s="2">
        <v>5</v>
      </c>
      <c r="T10" s="2">
        <v>5</v>
      </c>
      <c r="U10" s="12">
        <f>SUM(C10:T10)</f>
        <v>65</v>
      </c>
      <c r="V10" s="2">
        <v>1</v>
      </c>
      <c r="W10" s="2">
        <v>1</v>
      </c>
      <c r="X10" s="2">
        <v>1</v>
      </c>
      <c r="Y10" s="2">
        <v>5</v>
      </c>
      <c r="Z10" s="2">
        <v>4</v>
      </c>
      <c r="AA10" s="2">
        <v>4</v>
      </c>
      <c r="AB10" s="2">
        <v>3</v>
      </c>
      <c r="AC10" s="2">
        <v>2</v>
      </c>
      <c r="AD10" s="2">
        <v>3</v>
      </c>
      <c r="AE10" s="2">
        <v>5</v>
      </c>
      <c r="AF10" s="2">
        <v>3</v>
      </c>
      <c r="AG10" s="2">
        <v>5</v>
      </c>
      <c r="AH10" s="2">
        <v>4</v>
      </c>
      <c r="AI10" s="2">
        <v>3</v>
      </c>
      <c r="AJ10" s="2">
        <v>4</v>
      </c>
      <c r="AK10" s="2">
        <v>5</v>
      </c>
      <c r="AL10" s="2">
        <v>5</v>
      </c>
      <c r="AM10" s="2">
        <v>3</v>
      </c>
      <c r="AN10" s="12">
        <f>SUM(SUM(V10:AM10))</f>
        <v>61</v>
      </c>
      <c r="AO10" s="13">
        <f>AVERAGE(AN10,U10)</f>
        <v>63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2">
        <f>SUM(AQ10:BE10)</f>
        <v>0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12">
        <f>SUM(BG10:BU10)</f>
        <v>0</v>
      </c>
      <c r="BW10" s="13">
        <f>AVERAGE(BF10,BV10)</f>
        <v>0</v>
      </c>
      <c r="BX10" s="15">
        <f>(C10+D10+E10+F10+G10+V10+W10+X10+Y10+Z10)/2</f>
        <v>11.5</v>
      </c>
      <c r="BY10" s="15">
        <f>(H10+I10+J10+K10+L10+AA10+AB10+AC10+AD10+AE10)/2</f>
        <v>19</v>
      </c>
      <c r="BZ10" s="15">
        <f>(M10+N10+O10+AF10+AG10+AH10)/2</f>
        <v>11.5</v>
      </c>
      <c r="CA10" s="34">
        <f>(P10+Q10+AI10+AJ10)/2</f>
        <v>7</v>
      </c>
      <c r="CB10" s="50">
        <f>(R10+S10+T10+AK10+AL10+AM10)/2</f>
        <v>14</v>
      </c>
      <c r="CC10" s="45">
        <f>CB10+CA10+BZ10+BY10+BX10</f>
        <v>63</v>
      </c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</row>
    <row r="11" spans="1:984" x14ac:dyDescent="0.25">
      <c r="A11" s="2">
        <v>10</v>
      </c>
      <c r="B11" s="18" t="s">
        <v>43</v>
      </c>
      <c r="C11" s="2">
        <v>1</v>
      </c>
      <c r="D11" s="2">
        <v>1</v>
      </c>
      <c r="E11" s="2">
        <v>1</v>
      </c>
      <c r="F11" s="2">
        <v>3</v>
      </c>
      <c r="G11" s="2">
        <v>4</v>
      </c>
      <c r="H11" s="2">
        <v>5</v>
      </c>
      <c r="I11" s="2">
        <v>2</v>
      </c>
      <c r="J11" s="2">
        <v>3</v>
      </c>
      <c r="K11" s="2">
        <v>3</v>
      </c>
      <c r="L11" s="2">
        <v>5</v>
      </c>
      <c r="M11" s="2">
        <v>4</v>
      </c>
      <c r="N11" s="2">
        <v>0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12">
        <f>SUM(C11:T11)</f>
        <v>62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2">
        <f>SUM(SUM(V11:AM11))</f>
        <v>0</v>
      </c>
      <c r="AO11" s="13">
        <f>U11</f>
        <v>62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12">
        <f>SUM(AQ11:BE11)</f>
        <v>0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12">
        <f>SUM(BG11:BU11)</f>
        <v>0</v>
      </c>
      <c r="BW11" s="13">
        <f>AVERAGE(BF11,BV11)</f>
        <v>0</v>
      </c>
      <c r="BX11" s="15">
        <f>C11+D11+E11+F11+G11</f>
        <v>10</v>
      </c>
      <c r="BY11" s="15">
        <f>H11+I11+J11+K11+L11</f>
        <v>18</v>
      </c>
      <c r="BZ11" s="15">
        <f>M11+N11+O11</f>
        <v>9</v>
      </c>
      <c r="CA11" s="15">
        <f>P11+Q11</f>
        <v>10</v>
      </c>
      <c r="CB11" s="43">
        <f>R11+S11+T11</f>
        <v>15</v>
      </c>
      <c r="CC11" s="45">
        <f>CB11+CA11+BZ11+BY11+BX11</f>
        <v>62</v>
      </c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</row>
    <row r="12" spans="1:984" ht="30" x14ac:dyDescent="0.25">
      <c r="A12" s="2">
        <v>11</v>
      </c>
      <c r="B12" s="18" t="s">
        <v>98</v>
      </c>
      <c r="C12" s="2">
        <v>1</v>
      </c>
      <c r="D12" s="2">
        <v>1</v>
      </c>
      <c r="E12" s="2">
        <v>1</v>
      </c>
      <c r="F12" s="2">
        <v>4</v>
      </c>
      <c r="G12" s="2">
        <v>3</v>
      </c>
      <c r="H12" s="2">
        <v>5</v>
      </c>
      <c r="I12" s="2">
        <v>3</v>
      </c>
      <c r="J12" s="2">
        <v>2</v>
      </c>
      <c r="K12" s="2">
        <v>3</v>
      </c>
      <c r="L12" s="2">
        <v>5</v>
      </c>
      <c r="M12" s="2">
        <v>4</v>
      </c>
      <c r="N12" s="2">
        <v>4</v>
      </c>
      <c r="O12" s="2">
        <v>3</v>
      </c>
      <c r="P12" s="2">
        <v>3</v>
      </c>
      <c r="Q12" s="2">
        <v>5</v>
      </c>
      <c r="R12" s="2">
        <v>5</v>
      </c>
      <c r="S12" s="2">
        <v>5</v>
      </c>
      <c r="T12" s="2">
        <v>5</v>
      </c>
      <c r="U12" s="12">
        <f>SUM(C12:T12)</f>
        <v>62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2">
        <f>SUM(SUM(V12:AM12))</f>
        <v>0</v>
      </c>
      <c r="AO12" s="13">
        <f>U12</f>
        <v>62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12">
        <f>SUM(AQ12:BE12)</f>
        <v>0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12">
        <f>SUM(BG12:BU12)</f>
        <v>0</v>
      </c>
      <c r="BW12" s="13">
        <f>AVERAGE(BF12,BV12)</f>
        <v>0</v>
      </c>
      <c r="BX12" s="15">
        <f>C12+D12+E12+F12+G12</f>
        <v>10</v>
      </c>
      <c r="BY12" s="15">
        <f>H12+I12+J12+K12+L12</f>
        <v>18</v>
      </c>
      <c r="BZ12" s="15">
        <f>M12+N12+O12</f>
        <v>11</v>
      </c>
      <c r="CA12" s="15">
        <f>P12+Q12</f>
        <v>8</v>
      </c>
      <c r="CB12" s="43">
        <f>R12+S12+T12</f>
        <v>15</v>
      </c>
      <c r="CC12" s="45">
        <f>CB12+CA12+BZ12+BY12+BX12</f>
        <v>62</v>
      </c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</row>
    <row r="13" spans="1:984" x14ac:dyDescent="0.25">
      <c r="A13" s="2">
        <v>12</v>
      </c>
      <c r="B13" s="10" t="s">
        <v>57</v>
      </c>
      <c r="C13" s="2"/>
      <c r="D13" s="2"/>
      <c r="E13" s="2"/>
      <c r="F13" s="2">
        <v>3</v>
      </c>
      <c r="G13" s="2">
        <v>3</v>
      </c>
      <c r="H13" s="2">
        <v>3</v>
      </c>
      <c r="I13" s="2">
        <v>4</v>
      </c>
      <c r="J13" s="2">
        <v>3</v>
      </c>
      <c r="K13" s="2">
        <v>2</v>
      </c>
      <c r="L13" s="2">
        <v>5</v>
      </c>
      <c r="M13" s="2">
        <v>4</v>
      </c>
      <c r="N13" s="2">
        <v>4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12">
        <f>SUM(C13:T13)</f>
        <v>61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2">
        <f>SUM(SUM(V13:AM13))</f>
        <v>0</v>
      </c>
      <c r="AO13" s="13">
        <f>U13</f>
        <v>61</v>
      </c>
      <c r="AP13" s="2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12">
        <f>SUM(AQ13:BE13)</f>
        <v>0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12">
        <f>SUM(BG13:BU13)</f>
        <v>0</v>
      </c>
      <c r="BW13" s="13">
        <f>AVERAGE(BF13,BV13)</f>
        <v>0</v>
      </c>
      <c r="BX13" s="15">
        <f>C13+D13+E13+F13+G13</f>
        <v>6</v>
      </c>
      <c r="BY13" s="15">
        <f>H13+I13+J13+K13+L13</f>
        <v>17</v>
      </c>
      <c r="BZ13" s="15">
        <f>M13+N13+O13</f>
        <v>13</v>
      </c>
      <c r="CA13" s="15">
        <f>P13+Q13</f>
        <v>10</v>
      </c>
      <c r="CB13" s="43">
        <f>R13+S13+T13</f>
        <v>15</v>
      </c>
      <c r="CC13" s="45">
        <f>CB13+CA13+BZ13+BY13+BX13</f>
        <v>61</v>
      </c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</row>
    <row r="14" spans="1:984" ht="30" x14ac:dyDescent="0.25">
      <c r="A14" s="2">
        <v>13</v>
      </c>
      <c r="B14" s="10" t="s">
        <v>97</v>
      </c>
      <c r="C14" s="2">
        <v>1</v>
      </c>
      <c r="D14" s="2">
        <v>1</v>
      </c>
      <c r="E14" s="2">
        <v>1</v>
      </c>
      <c r="F14" s="2">
        <v>5</v>
      </c>
      <c r="G14" s="2">
        <v>4</v>
      </c>
      <c r="H14" s="2">
        <v>2</v>
      </c>
      <c r="I14" s="2">
        <v>3</v>
      </c>
      <c r="J14" s="2">
        <v>3</v>
      </c>
      <c r="K14" s="2">
        <v>3</v>
      </c>
      <c r="L14" s="2">
        <v>5</v>
      </c>
      <c r="M14" s="2">
        <v>4</v>
      </c>
      <c r="N14" s="2">
        <v>5</v>
      </c>
      <c r="O14" s="2">
        <v>2</v>
      </c>
      <c r="P14" s="2">
        <v>2</v>
      </c>
      <c r="Q14" s="2">
        <v>5</v>
      </c>
      <c r="R14" s="2">
        <v>5</v>
      </c>
      <c r="S14" s="2">
        <v>5</v>
      </c>
      <c r="T14" s="2">
        <v>5</v>
      </c>
      <c r="U14" s="12">
        <f>SUM(C14:T14)</f>
        <v>61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2">
        <f>SUM(SUM(V14:AM14))</f>
        <v>0</v>
      </c>
      <c r="AO14" s="13">
        <f>U14</f>
        <v>61</v>
      </c>
      <c r="AP14" s="5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12">
        <f>SUM(AQ14:BE14)</f>
        <v>0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12">
        <f>SUM(BG14:BU14)</f>
        <v>0</v>
      </c>
      <c r="BW14" s="13">
        <f>AVERAGE(BF14,BV14)</f>
        <v>0</v>
      </c>
      <c r="BX14" s="15">
        <f>C14+D14+E14+F14+G14</f>
        <v>12</v>
      </c>
      <c r="BY14" s="15">
        <f>H14+I14+J14+K14+L14</f>
        <v>16</v>
      </c>
      <c r="BZ14" s="15">
        <f>M14+N14+O14</f>
        <v>11</v>
      </c>
      <c r="CA14" s="15">
        <f>P14+Q14</f>
        <v>7</v>
      </c>
      <c r="CB14" s="43">
        <f>R14+S14+T14</f>
        <v>15</v>
      </c>
      <c r="CC14" s="45">
        <f>CB14+CA14+BZ14+BY14+BX14</f>
        <v>61</v>
      </c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</row>
    <row r="15" spans="1:984" x14ac:dyDescent="0.25">
      <c r="A15" s="2">
        <v>14</v>
      </c>
      <c r="B15" s="10" t="s">
        <v>44</v>
      </c>
      <c r="C15" s="2">
        <v>1</v>
      </c>
      <c r="D15" s="2">
        <v>1</v>
      </c>
      <c r="E15" s="2">
        <v>1</v>
      </c>
      <c r="F15" s="2">
        <v>3</v>
      </c>
      <c r="G15" s="2">
        <v>4</v>
      </c>
      <c r="H15" s="2">
        <v>5</v>
      </c>
      <c r="I15" s="2">
        <v>5</v>
      </c>
      <c r="J15" s="2">
        <v>2</v>
      </c>
      <c r="K15" s="2">
        <v>3</v>
      </c>
      <c r="L15" s="2">
        <v>5</v>
      </c>
      <c r="M15" s="2">
        <v>4</v>
      </c>
      <c r="N15" s="2">
        <v>5</v>
      </c>
      <c r="O15" s="2">
        <v>1</v>
      </c>
      <c r="P15" s="2">
        <v>1</v>
      </c>
      <c r="Q15" s="2">
        <v>5</v>
      </c>
      <c r="R15" s="2">
        <v>5</v>
      </c>
      <c r="S15" s="2">
        <v>5</v>
      </c>
      <c r="T15" s="2">
        <v>5</v>
      </c>
      <c r="U15" s="12">
        <f>SUM(C15:T15)</f>
        <v>61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2">
        <f>SUM(SUM(V15:AM15))</f>
        <v>0</v>
      </c>
      <c r="AO15" s="13">
        <f>U15</f>
        <v>61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12">
        <f>SUM(AQ15:BE15)</f>
        <v>0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12">
        <f>SUM(BG15:BU15)</f>
        <v>0</v>
      </c>
      <c r="BW15" s="13">
        <f>AVERAGE(BF15,BV15)</f>
        <v>0</v>
      </c>
      <c r="BX15" s="15">
        <f>C15+D15+E15+F15+G15</f>
        <v>10</v>
      </c>
      <c r="BY15" s="15">
        <f>H15+I15+J15+K15+L15</f>
        <v>20</v>
      </c>
      <c r="BZ15" s="15">
        <f>M15+N15+O15</f>
        <v>10</v>
      </c>
      <c r="CA15" s="15">
        <f>P15+Q15</f>
        <v>6</v>
      </c>
      <c r="CB15" s="43">
        <f>R15+S15+T15</f>
        <v>15</v>
      </c>
      <c r="CC15" s="45">
        <f>CB15+CA15+BZ15+BY15+BX15</f>
        <v>61</v>
      </c>
    </row>
    <row r="16" spans="1:984" ht="30" x14ac:dyDescent="0.25">
      <c r="A16" s="2">
        <v>15</v>
      </c>
      <c r="B16" s="10" t="s">
        <v>104</v>
      </c>
      <c r="C16" s="2">
        <v>1</v>
      </c>
      <c r="D16" s="2">
        <v>1</v>
      </c>
      <c r="E16" s="2">
        <v>1</v>
      </c>
      <c r="F16" s="2">
        <v>4</v>
      </c>
      <c r="G16" s="2">
        <v>3</v>
      </c>
      <c r="H16" s="2">
        <v>5</v>
      </c>
      <c r="I16" s="2">
        <v>3</v>
      </c>
      <c r="J16" s="2">
        <v>2</v>
      </c>
      <c r="K16" s="2">
        <v>3</v>
      </c>
      <c r="L16" s="2">
        <v>5</v>
      </c>
      <c r="M16" s="2">
        <v>4</v>
      </c>
      <c r="N16" s="2">
        <v>5</v>
      </c>
      <c r="O16" s="2">
        <v>3</v>
      </c>
      <c r="P16" s="2">
        <v>2</v>
      </c>
      <c r="Q16" s="2">
        <v>5</v>
      </c>
      <c r="R16" s="2">
        <v>5</v>
      </c>
      <c r="S16" s="2">
        <v>4</v>
      </c>
      <c r="T16" s="2">
        <v>5</v>
      </c>
      <c r="U16" s="12">
        <f>SUM(C16:T16)</f>
        <v>61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2">
        <f>SUM(SUM(V16:AM16))</f>
        <v>0</v>
      </c>
      <c r="AO16" s="13">
        <f>U16</f>
        <v>61</v>
      </c>
      <c r="AP16" s="2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12">
        <f>SUM(AQ16:BE16)</f>
        <v>0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12">
        <f>SUM(BG16:BU16)</f>
        <v>0</v>
      </c>
      <c r="BW16" s="13">
        <f>AVERAGE(BF16,BV16)</f>
        <v>0</v>
      </c>
      <c r="BX16" s="15">
        <f>C16+D16+E16+F16+G16</f>
        <v>10</v>
      </c>
      <c r="BY16" s="15">
        <f>H16+I16+J16+K16+L16</f>
        <v>18</v>
      </c>
      <c r="BZ16" s="15">
        <f>M16+N16+O16</f>
        <v>12</v>
      </c>
      <c r="CA16" s="15">
        <f>P16+Q16</f>
        <v>7</v>
      </c>
      <c r="CB16" s="43">
        <f>R16+S16+T16</f>
        <v>14</v>
      </c>
      <c r="CC16" s="45">
        <f>CB16+CA16+BZ16+BY16+BX16</f>
        <v>61</v>
      </c>
    </row>
    <row r="17" spans="1:81" x14ac:dyDescent="0.25">
      <c r="A17" s="2">
        <v>16</v>
      </c>
      <c r="B17" s="35" t="s">
        <v>52</v>
      </c>
      <c r="C17" s="2">
        <v>1</v>
      </c>
      <c r="D17" s="2">
        <v>1</v>
      </c>
      <c r="E17" s="2">
        <v>1</v>
      </c>
      <c r="F17" s="2">
        <v>4</v>
      </c>
      <c r="G17" s="2">
        <v>4</v>
      </c>
      <c r="H17" s="2">
        <v>3</v>
      </c>
      <c r="I17" s="2">
        <v>3</v>
      </c>
      <c r="J17" s="2">
        <v>2</v>
      </c>
      <c r="K17" s="2">
        <v>1</v>
      </c>
      <c r="L17" s="2">
        <v>5</v>
      </c>
      <c r="M17" s="2">
        <v>3</v>
      </c>
      <c r="N17" s="2">
        <v>5</v>
      </c>
      <c r="O17" s="2">
        <v>3</v>
      </c>
      <c r="P17" s="2">
        <v>3</v>
      </c>
      <c r="Q17" s="2">
        <v>5</v>
      </c>
      <c r="R17" s="2">
        <v>5</v>
      </c>
      <c r="S17" s="2">
        <v>5</v>
      </c>
      <c r="T17" s="2">
        <v>5</v>
      </c>
      <c r="U17" s="12">
        <f>SUM(C17:T17)</f>
        <v>59</v>
      </c>
      <c r="V17" s="2">
        <v>1</v>
      </c>
      <c r="W17" s="2">
        <v>1</v>
      </c>
      <c r="X17" s="2">
        <v>1</v>
      </c>
      <c r="Y17" s="2">
        <v>5</v>
      </c>
      <c r="Z17" s="2">
        <v>4</v>
      </c>
      <c r="AA17" s="2">
        <v>4</v>
      </c>
      <c r="AB17" s="2">
        <v>5</v>
      </c>
      <c r="AC17" s="2">
        <v>3</v>
      </c>
      <c r="AD17" s="2">
        <v>3</v>
      </c>
      <c r="AE17" s="2">
        <v>5</v>
      </c>
      <c r="AF17" s="2">
        <v>3</v>
      </c>
      <c r="AG17" s="2">
        <v>5</v>
      </c>
      <c r="AH17" s="2">
        <v>5</v>
      </c>
      <c r="AI17" s="2">
        <v>4</v>
      </c>
      <c r="AJ17" s="2">
        <v>1</v>
      </c>
      <c r="AK17" s="2">
        <v>5</v>
      </c>
      <c r="AL17" s="2">
        <v>5</v>
      </c>
      <c r="AM17" s="2">
        <v>3</v>
      </c>
      <c r="AN17" s="12">
        <f>SUM(SUM(V17:AM17))</f>
        <v>63</v>
      </c>
      <c r="AO17" s="13">
        <f>AVERAGE(AN17,U17)</f>
        <v>61</v>
      </c>
      <c r="AP17" s="31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12">
        <f>SUM(AQ17:BE17)</f>
        <v>0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12">
        <f>SUM(BG17:BU17)</f>
        <v>0</v>
      </c>
      <c r="BW17" s="13">
        <f>AVERAGE(BF17,BV17)</f>
        <v>0</v>
      </c>
      <c r="BX17" s="15">
        <f>(C17+D17+E17+F17+G17+V17+W17+X17+Y17+Z17)/2</f>
        <v>11.5</v>
      </c>
      <c r="BY17" s="15">
        <f>(H17+I17+J17+K17+L17+AA17+AB17+AC17+AD17+AE17)/2</f>
        <v>17</v>
      </c>
      <c r="BZ17" s="15">
        <f>(M17+N17+O17+AF17+AG17+AH17)/2</f>
        <v>12</v>
      </c>
      <c r="CA17" s="34">
        <f>(P17+Q17+AI17+AJ17)/2</f>
        <v>6.5</v>
      </c>
      <c r="CB17" s="50">
        <f>(R17+S17+T17+AK17+AL17+AM17)/2</f>
        <v>14</v>
      </c>
      <c r="CC17" s="45">
        <f>CB17+CA17+BZ17+BY17+BX17</f>
        <v>61</v>
      </c>
    </row>
    <row r="18" spans="1:81" x14ac:dyDescent="0.25">
      <c r="A18" s="2">
        <v>17</v>
      </c>
      <c r="B18" s="10" t="s">
        <v>99</v>
      </c>
      <c r="C18" s="2">
        <v>1</v>
      </c>
      <c r="D18" s="2">
        <v>1</v>
      </c>
      <c r="E18" s="2">
        <v>1</v>
      </c>
      <c r="F18" s="2">
        <v>4</v>
      </c>
      <c r="G18" s="2">
        <v>3</v>
      </c>
      <c r="H18" s="2">
        <v>2</v>
      </c>
      <c r="I18" s="2">
        <v>3</v>
      </c>
      <c r="J18" s="2">
        <v>1</v>
      </c>
      <c r="K18" s="2">
        <v>4</v>
      </c>
      <c r="L18" s="2">
        <v>5</v>
      </c>
      <c r="M18" s="2">
        <v>3</v>
      </c>
      <c r="N18" s="2">
        <v>5</v>
      </c>
      <c r="O18" s="2">
        <v>3</v>
      </c>
      <c r="P18" s="2">
        <v>4</v>
      </c>
      <c r="Q18" s="2">
        <v>5</v>
      </c>
      <c r="R18" s="2">
        <v>5</v>
      </c>
      <c r="S18" s="2">
        <v>5</v>
      </c>
      <c r="T18" s="2">
        <v>5</v>
      </c>
      <c r="U18" s="12">
        <f>SUM(C18:T18)</f>
        <v>60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2">
        <f>SUM(SUM(V18:AM18))</f>
        <v>0</v>
      </c>
      <c r="AO18" s="13">
        <f>U18</f>
        <v>60</v>
      </c>
      <c r="AP18" s="31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12">
        <f>SUM(AQ18:BE18)</f>
        <v>0</v>
      </c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12">
        <f>SUM(BG18:BU18)</f>
        <v>0</v>
      </c>
      <c r="BW18" s="13">
        <f>AVERAGE(BF18,BV18)</f>
        <v>0</v>
      </c>
      <c r="BX18" s="15">
        <f>C18+D18+E18+F18+G18</f>
        <v>10</v>
      </c>
      <c r="BY18" s="15">
        <f>H18+I18+J18+K18+L18</f>
        <v>15</v>
      </c>
      <c r="BZ18" s="15">
        <f>M18+N18+O18</f>
        <v>11</v>
      </c>
      <c r="CA18" s="15">
        <f>P18+Q18</f>
        <v>9</v>
      </c>
      <c r="CB18" s="43">
        <f>R18+S18+T18</f>
        <v>15</v>
      </c>
      <c r="CC18" s="45">
        <f>CB18+CA18+BZ18+BY18+BX18</f>
        <v>60</v>
      </c>
    </row>
    <row r="19" spans="1:81" ht="45" x14ac:dyDescent="0.25">
      <c r="A19" s="2">
        <v>18</v>
      </c>
      <c r="B19" s="10" t="s">
        <v>77</v>
      </c>
      <c r="C19" s="2">
        <v>1</v>
      </c>
      <c r="D19" s="2">
        <v>1</v>
      </c>
      <c r="E19" s="2">
        <v>1</v>
      </c>
      <c r="F19" s="2">
        <v>3</v>
      </c>
      <c r="G19" s="2">
        <v>3</v>
      </c>
      <c r="H19" s="2">
        <v>5</v>
      </c>
      <c r="I19" s="2">
        <v>3</v>
      </c>
      <c r="J19" s="2">
        <v>2</v>
      </c>
      <c r="K19" s="2">
        <v>4</v>
      </c>
      <c r="L19" s="2">
        <v>5</v>
      </c>
      <c r="M19" s="2">
        <v>4</v>
      </c>
      <c r="N19" s="2">
        <v>5</v>
      </c>
      <c r="O19" s="2">
        <v>2</v>
      </c>
      <c r="P19" s="2">
        <v>1</v>
      </c>
      <c r="Q19" s="2">
        <v>5</v>
      </c>
      <c r="R19" s="2">
        <v>5</v>
      </c>
      <c r="S19" s="2">
        <v>5</v>
      </c>
      <c r="T19" s="2">
        <v>5</v>
      </c>
      <c r="U19" s="12">
        <f>SUM(C19:T19)</f>
        <v>60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2">
        <f>SUM(SUM(V19:AM19))</f>
        <v>0</v>
      </c>
      <c r="AO19" s="13">
        <f>U19</f>
        <v>60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12">
        <f>SUM(AQ19:BE19)</f>
        <v>0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12">
        <f>SUM(BG19:BU19)</f>
        <v>0</v>
      </c>
      <c r="BW19" s="13">
        <f>AVERAGE(BF19,BV19)</f>
        <v>0</v>
      </c>
      <c r="BX19" s="15">
        <f>C19+D19+E19+F19+G19</f>
        <v>9</v>
      </c>
      <c r="BY19" s="15">
        <f>H19+I19+J19+K19+L19</f>
        <v>19</v>
      </c>
      <c r="BZ19" s="15">
        <f>M19+N19+O19</f>
        <v>11</v>
      </c>
      <c r="CA19" s="15">
        <f>P19+Q19</f>
        <v>6</v>
      </c>
      <c r="CB19" s="43">
        <f>R19+S19+T19</f>
        <v>15</v>
      </c>
      <c r="CC19" s="45">
        <f>CB19+CA19+BZ19+BY19+BX19</f>
        <v>60</v>
      </c>
    </row>
    <row r="20" spans="1:81" ht="30" x14ac:dyDescent="0.25">
      <c r="A20" s="2">
        <v>19</v>
      </c>
      <c r="B20" s="10" t="s">
        <v>94</v>
      </c>
      <c r="C20" s="2">
        <v>1</v>
      </c>
      <c r="D20" s="2">
        <v>1</v>
      </c>
      <c r="E20" s="2">
        <v>1</v>
      </c>
      <c r="F20" s="2">
        <v>5</v>
      </c>
      <c r="G20" s="2">
        <v>3</v>
      </c>
      <c r="H20" s="2">
        <v>5</v>
      </c>
      <c r="I20" s="2">
        <v>2</v>
      </c>
      <c r="J20" s="2">
        <v>3</v>
      </c>
      <c r="K20" s="2">
        <v>3</v>
      </c>
      <c r="L20" s="2">
        <v>5</v>
      </c>
      <c r="M20" s="2">
        <v>4</v>
      </c>
      <c r="N20" s="2">
        <v>5</v>
      </c>
      <c r="O20" s="2">
        <v>1</v>
      </c>
      <c r="P20" s="2">
        <v>1</v>
      </c>
      <c r="Q20" s="2">
        <v>5</v>
      </c>
      <c r="R20" s="2">
        <v>5</v>
      </c>
      <c r="S20" s="2">
        <v>5</v>
      </c>
      <c r="T20" s="2">
        <v>5</v>
      </c>
      <c r="U20" s="12">
        <f>SUM(C20:T20)</f>
        <v>60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2">
        <f>SUM(SUM(V20:AM20))</f>
        <v>0</v>
      </c>
      <c r="AO20" s="13">
        <f>U20</f>
        <v>60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12">
        <f>SUM(AQ20:BE20)</f>
        <v>0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12">
        <f>SUM(BG20:BU20)</f>
        <v>0</v>
      </c>
      <c r="BW20" s="13">
        <f>AVERAGE(BF20,BV20)</f>
        <v>0</v>
      </c>
      <c r="BX20" s="15">
        <f>C20+D20+E20+F20+G20</f>
        <v>11</v>
      </c>
      <c r="BY20" s="15">
        <f>H20+I20+J20+K20+L20</f>
        <v>18</v>
      </c>
      <c r="BZ20" s="15">
        <f>M20+N20+O20</f>
        <v>10</v>
      </c>
      <c r="CA20" s="15">
        <f>P20+Q20</f>
        <v>6</v>
      </c>
      <c r="CB20" s="43">
        <f>R20+S20+T20</f>
        <v>15</v>
      </c>
      <c r="CC20" s="45">
        <f>CB20+CA20+BZ20+BY20+BX20</f>
        <v>60</v>
      </c>
    </row>
    <row r="21" spans="1:81" x14ac:dyDescent="0.25">
      <c r="A21" s="2">
        <v>20</v>
      </c>
      <c r="B21" s="10" t="s">
        <v>58</v>
      </c>
      <c r="C21" s="2">
        <v>1</v>
      </c>
      <c r="D21" s="2">
        <v>1</v>
      </c>
      <c r="E21" s="2">
        <v>1</v>
      </c>
      <c r="F21" s="2">
        <v>4</v>
      </c>
      <c r="G21" s="2">
        <v>4</v>
      </c>
      <c r="H21" s="2">
        <v>5</v>
      </c>
      <c r="I21" s="2">
        <v>5</v>
      </c>
      <c r="J21" s="2">
        <v>2</v>
      </c>
      <c r="K21" s="2">
        <v>2</v>
      </c>
      <c r="L21" s="2">
        <v>5</v>
      </c>
      <c r="M21" s="2">
        <v>4</v>
      </c>
      <c r="N21" s="2">
        <v>4</v>
      </c>
      <c r="O21" s="2">
        <v>1</v>
      </c>
      <c r="P21" s="2">
        <v>1</v>
      </c>
      <c r="Q21" s="2">
        <v>5</v>
      </c>
      <c r="R21" s="2">
        <v>5</v>
      </c>
      <c r="S21" s="2">
        <v>5</v>
      </c>
      <c r="T21" s="2">
        <v>5</v>
      </c>
      <c r="U21" s="12">
        <f>SUM(C21:T21)</f>
        <v>60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2">
        <f>SUM(SUM(V21:AM21))</f>
        <v>0</v>
      </c>
      <c r="AO21" s="13">
        <f>U21</f>
        <v>60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12">
        <f>SUM(AQ21:BE21)</f>
        <v>0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12">
        <f>SUM(BG21:BU21)</f>
        <v>0</v>
      </c>
      <c r="BW21" s="13">
        <f>AVERAGE(BF21,BV21)</f>
        <v>0</v>
      </c>
      <c r="BX21" s="15">
        <f>C21+D21+E21+F21+G21</f>
        <v>11</v>
      </c>
      <c r="BY21" s="15">
        <f>H21+I21+J21+K21+L21</f>
        <v>19</v>
      </c>
      <c r="BZ21" s="15">
        <f>M21+N21+O21</f>
        <v>9</v>
      </c>
      <c r="CA21" s="15">
        <f>P21+Q21</f>
        <v>6</v>
      </c>
      <c r="CB21" s="43">
        <f>R21+S21+T21</f>
        <v>15</v>
      </c>
      <c r="CC21" s="45">
        <f>CB21+CA21+BZ21+BY21+BX21</f>
        <v>60</v>
      </c>
    </row>
    <row r="22" spans="1:81" ht="30" x14ac:dyDescent="0.25">
      <c r="A22" s="2">
        <v>21</v>
      </c>
      <c r="B22" s="19" t="s">
        <v>88</v>
      </c>
      <c r="C22" s="2">
        <v>1</v>
      </c>
      <c r="D22" s="2">
        <v>1</v>
      </c>
      <c r="E22" s="2">
        <v>1</v>
      </c>
      <c r="F22" s="2">
        <v>3</v>
      </c>
      <c r="G22" s="2">
        <v>3</v>
      </c>
      <c r="H22" s="2">
        <v>5</v>
      </c>
      <c r="I22" s="2">
        <v>2</v>
      </c>
      <c r="J22" s="2">
        <v>2</v>
      </c>
      <c r="K22" s="2">
        <v>4</v>
      </c>
      <c r="L22" s="2">
        <v>5</v>
      </c>
      <c r="M22" s="2">
        <v>4</v>
      </c>
      <c r="N22" s="2">
        <v>4</v>
      </c>
      <c r="O22" s="2">
        <v>3</v>
      </c>
      <c r="P22" s="2">
        <v>3</v>
      </c>
      <c r="Q22" s="2">
        <v>5</v>
      </c>
      <c r="R22" s="2">
        <v>5</v>
      </c>
      <c r="S22" s="2">
        <v>5</v>
      </c>
      <c r="T22" s="2">
        <v>5</v>
      </c>
      <c r="U22" s="12">
        <f>SUM(C22:T22)</f>
        <v>61</v>
      </c>
      <c r="V22" s="2">
        <v>1</v>
      </c>
      <c r="W22" s="2">
        <v>1</v>
      </c>
      <c r="X22" s="2">
        <v>1</v>
      </c>
      <c r="Y22" s="2">
        <v>5</v>
      </c>
      <c r="Z22" s="2">
        <v>3</v>
      </c>
      <c r="AA22" s="2">
        <v>4</v>
      </c>
      <c r="AB22" s="2">
        <v>4</v>
      </c>
      <c r="AC22" s="2">
        <v>1</v>
      </c>
      <c r="AD22" s="2">
        <v>2</v>
      </c>
      <c r="AE22" s="2">
        <v>5</v>
      </c>
      <c r="AF22" s="2">
        <v>4</v>
      </c>
      <c r="AG22" s="2">
        <v>5</v>
      </c>
      <c r="AH22" s="2">
        <v>4</v>
      </c>
      <c r="AI22" s="2">
        <v>5</v>
      </c>
      <c r="AJ22" s="2">
        <v>3</v>
      </c>
      <c r="AK22" s="2">
        <v>5</v>
      </c>
      <c r="AL22" s="2">
        <v>4</v>
      </c>
      <c r="AM22" s="2">
        <v>2</v>
      </c>
      <c r="AN22" s="12">
        <f>SUM(SUM(V22:AM22))</f>
        <v>59</v>
      </c>
      <c r="AO22" s="13">
        <f>AVERAGE(AN22,U22)</f>
        <v>60</v>
      </c>
      <c r="AP22" s="3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12">
        <f>SUM(AQ22:BE22)</f>
        <v>0</v>
      </c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12">
        <f>SUM(BG22:BU22)</f>
        <v>0</v>
      </c>
      <c r="BW22" s="13">
        <f>AVERAGE(BF22,BV22)</f>
        <v>0</v>
      </c>
      <c r="BX22" s="15">
        <f>(C22+D22+E22+F22+G22+V22+W22+X22+Y22+Z22)/2</f>
        <v>10</v>
      </c>
      <c r="BY22" s="15">
        <f>(H22+I22+J22+K22+L22+AA22+AB22+AC22+AD22+AE22)/2</f>
        <v>17</v>
      </c>
      <c r="BZ22" s="15">
        <f>(M22+N22+O22+AF22+AG22+AH22)/2</f>
        <v>12</v>
      </c>
      <c r="CA22" s="34">
        <f>(P22+Q22+AI22+AJ22)/2</f>
        <v>8</v>
      </c>
      <c r="CB22" s="50">
        <f>(R22+S22+T22+AK22+AL22+AM22)/2</f>
        <v>13</v>
      </c>
      <c r="CC22" s="45">
        <f>CB22+CA22+BZ22+BY22+BX22</f>
        <v>60</v>
      </c>
    </row>
    <row r="23" spans="1:81" x14ac:dyDescent="0.25">
      <c r="A23" s="2">
        <v>22</v>
      </c>
      <c r="B23" s="10" t="s">
        <v>62</v>
      </c>
      <c r="C23" s="2">
        <v>1</v>
      </c>
      <c r="D23" s="2">
        <v>1</v>
      </c>
      <c r="E23" s="2">
        <v>1</v>
      </c>
      <c r="F23" s="2">
        <v>4</v>
      </c>
      <c r="G23" s="2">
        <v>4</v>
      </c>
      <c r="H23" s="2">
        <v>5</v>
      </c>
      <c r="I23" s="2">
        <v>4</v>
      </c>
      <c r="J23" s="2">
        <v>2</v>
      </c>
      <c r="K23" s="2">
        <v>1</v>
      </c>
      <c r="L23" s="2">
        <v>5</v>
      </c>
      <c r="M23" s="2">
        <v>4</v>
      </c>
      <c r="N23" s="2">
        <v>5</v>
      </c>
      <c r="O23" s="2">
        <v>1</v>
      </c>
      <c r="P23" s="2">
        <v>1</v>
      </c>
      <c r="Q23" s="2">
        <v>5</v>
      </c>
      <c r="R23" s="2">
        <v>5</v>
      </c>
      <c r="S23" s="2">
        <v>5</v>
      </c>
      <c r="T23" s="2">
        <v>5</v>
      </c>
      <c r="U23" s="12">
        <f>SUM(C23:T23)</f>
        <v>59</v>
      </c>
      <c r="V23" s="2">
        <v>1</v>
      </c>
      <c r="W23" s="2">
        <v>1</v>
      </c>
      <c r="X23" s="2">
        <v>1</v>
      </c>
      <c r="Y23" s="2">
        <v>5</v>
      </c>
      <c r="Z23" s="2">
        <v>4</v>
      </c>
      <c r="AA23" s="2">
        <v>4</v>
      </c>
      <c r="AB23" s="2">
        <v>2</v>
      </c>
      <c r="AC23" s="2">
        <v>2</v>
      </c>
      <c r="AD23" s="2">
        <v>3</v>
      </c>
      <c r="AE23" s="2">
        <v>5</v>
      </c>
      <c r="AF23" s="2">
        <v>3</v>
      </c>
      <c r="AG23" s="2">
        <v>5</v>
      </c>
      <c r="AH23" s="2">
        <v>5</v>
      </c>
      <c r="AI23" s="2">
        <v>4</v>
      </c>
      <c r="AJ23" s="2">
        <v>5</v>
      </c>
      <c r="AK23" s="2">
        <v>4</v>
      </c>
      <c r="AL23" s="2">
        <v>5</v>
      </c>
      <c r="AM23" s="2">
        <v>2</v>
      </c>
      <c r="AN23" s="12">
        <f>SUM(SUM(V23:AM23))</f>
        <v>61</v>
      </c>
      <c r="AO23" s="13">
        <f>AVERAGE(AN23,U23)</f>
        <v>60</v>
      </c>
      <c r="AP23" s="5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12">
        <f>SUM(AQ23:BE23)</f>
        <v>0</v>
      </c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12">
        <f>SUM(BG23:BU23)</f>
        <v>0</v>
      </c>
      <c r="BW23" s="13">
        <f>AVERAGE(BF23,BV23)</f>
        <v>0</v>
      </c>
      <c r="BX23" s="15">
        <f>(C23+D23+E23+F23+G23+V23+W23+X23+Y23+Z23)/2</f>
        <v>11.5</v>
      </c>
      <c r="BY23" s="15">
        <f>(H23+I23+J23+K23+L23+AA23+AB23+AC23+AD23+AE23)/2</f>
        <v>16.5</v>
      </c>
      <c r="BZ23" s="15">
        <f>(M23+N23+O23+AF23+AG23+AH23)/2</f>
        <v>11.5</v>
      </c>
      <c r="CA23" s="34">
        <f>(P23+Q23+AI23+AJ23)/2</f>
        <v>7.5</v>
      </c>
      <c r="CB23" s="50">
        <f>(R23+S23+T23+AK23+AL23+AM23)/2</f>
        <v>13</v>
      </c>
      <c r="CC23" s="45">
        <f>CB23+CA23+BZ23+BY23+BX23</f>
        <v>60</v>
      </c>
    </row>
    <row r="24" spans="1:81" x14ac:dyDescent="0.25">
      <c r="A24" s="2">
        <v>23</v>
      </c>
      <c r="B24" s="19" t="s">
        <v>115</v>
      </c>
      <c r="C24" s="2">
        <v>1</v>
      </c>
      <c r="D24" s="2">
        <v>1</v>
      </c>
      <c r="E24" s="2">
        <v>1</v>
      </c>
      <c r="F24" s="2">
        <v>2</v>
      </c>
      <c r="G24" s="2">
        <v>4</v>
      </c>
      <c r="H24" s="2">
        <v>2</v>
      </c>
      <c r="I24" s="2">
        <v>3</v>
      </c>
      <c r="J24" s="2">
        <v>5</v>
      </c>
      <c r="K24" s="2">
        <v>5</v>
      </c>
      <c r="L24" s="2">
        <v>5</v>
      </c>
      <c r="M24" s="2">
        <v>5</v>
      </c>
      <c r="N24" s="2">
        <v>5</v>
      </c>
      <c r="O24" s="2">
        <v>3</v>
      </c>
      <c r="P24" s="2">
        <v>3</v>
      </c>
      <c r="Q24" s="2">
        <v>4</v>
      </c>
      <c r="R24" s="2">
        <v>4</v>
      </c>
      <c r="S24" s="2">
        <v>3</v>
      </c>
      <c r="T24" s="2">
        <v>4</v>
      </c>
      <c r="U24" s="12">
        <f>SUM(C24:T24)</f>
        <v>60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2">
        <f>SUM(SUM(V24:AM24))</f>
        <v>0</v>
      </c>
      <c r="AO24" s="13">
        <f>U24</f>
        <v>60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12">
        <f>SUM(AQ24:BE24)</f>
        <v>0</v>
      </c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12">
        <f>SUM(BG24:BU24)</f>
        <v>0</v>
      </c>
      <c r="BW24" s="13">
        <f>AVERAGE(BF24,BV24)</f>
        <v>0</v>
      </c>
      <c r="BX24" s="15">
        <f>C24+D24+E24+F24+G24</f>
        <v>9</v>
      </c>
      <c r="BY24" s="15">
        <f>H24+I24+J24+K24+L24</f>
        <v>20</v>
      </c>
      <c r="BZ24" s="15">
        <f>M24+N24+O24</f>
        <v>13</v>
      </c>
      <c r="CA24" s="15">
        <f>P24+Q24</f>
        <v>7</v>
      </c>
      <c r="CB24" s="43">
        <f>R24+S24+T24</f>
        <v>11</v>
      </c>
      <c r="CC24" s="45">
        <f>CB24+CA24+BZ24+BY24+BX24</f>
        <v>60</v>
      </c>
    </row>
    <row r="25" spans="1:81" x14ac:dyDescent="0.25">
      <c r="A25" s="2">
        <v>24</v>
      </c>
      <c r="B25" s="18" t="s">
        <v>71</v>
      </c>
      <c r="C25" s="2">
        <v>1</v>
      </c>
      <c r="D25" s="2">
        <v>1</v>
      </c>
      <c r="E25" s="2">
        <v>1</v>
      </c>
      <c r="F25" s="2">
        <v>4</v>
      </c>
      <c r="G25" s="2">
        <v>4</v>
      </c>
      <c r="H25" s="2">
        <v>3</v>
      </c>
      <c r="I25" s="2">
        <v>3</v>
      </c>
      <c r="J25" s="2">
        <v>2</v>
      </c>
      <c r="K25" s="2">
        <v>1</v>
      </c>
      <c r="L25" s="2">
        <v>5</v>
      </c>
      <c r="M25" s="2">
        <v>4</v>
      </c>
      <c r="N25" s="2">
        <v>4</v>
      </c>
      <c r="O25" s="2">
        <v>3</v>
      </c>
      <c r="P25" s="2">
        <v>3</v>
      </c>
      <c r="Q25" s="2">
        <v>5</v>
      </c>
      <c r="R25" s="2">
        <v>5</v>
      </c>
      <c r="S25" s="2">
        <v>5</v>
      </c>
      <c r="T25" s="2">
        <v>5</v>
      </c>
      <c r="U25" s="12">
        <f>SUM(C25:T25)</f>
        <v>59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2">
        <f>SUM(SUM(V25:AM25))</f>
        <v>0</v>
      </c>
      <c r="AO25" s="13">
        <f>U25</f>
        <v>59</v>
      </c>
      <c r="AP25" s="5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2">
        <f>SUM(AQ25:BE25)</f>
        <v>0</v>
      </c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12">
        <f>SUM(BG25:BU25)</f>
        <v>0</v>
      </c>
      <c r="BW25" s="13">
        <f>AVERAGE(BF25,BV25)</f>
        <v>0</v>
      </c>
      <c r="BX25" s="15">
        <f>C25+D25+E25+F25+G25</f>
        <v>11</v>
      </c>
      <c r="BY25" s="15">
        <f>H25+I25+J25+K25+L25</f>
        <v>14</v>
      </c>
      <c r="BZ25" s="15">
        <f>M25+N25+O25</f>
        <v>11</v>
      </c>
      <c r="CA25" s="15">
        <f>P25+Q25</f>
        <v>8</v>
      </c>
      <c r="CB25" s="43">
        <f>R25+S25+T25</f>
        <v>15</v>
      </c>
      <c r="CC25" s="45">
        <f>CB25+CA25+BZ25+BY25+BX25</f>
        <v>59</v>
      </c>
    </row>
    <row r="26" spans="1:81" ht="30" x14ac:dyDescent="0.25">
      <c r="A26" s="2">
        <v>25</v>
      </c>
      <c r="B26" s="18" t="s">
        <v>59</v>
      </c>
      <c r="C26" s="2">
        <v>1</v>
      </c>
      <c r="D26" s="2">
        <v>1</v>
      </c>
      <c r="E26" s="2">
        <v>1</v>
      </c>
      <c r="F26" s="2">
        <v>4</v>
      </c>
      <c r="G26" s="2">
        <v>3</v>
      </c>
      <c r="H26" s="2">
        <v>5</v>
      </c>
      <c r="I26" s="2">
        <v>2</v>
      </c>
      <c r="J26" s="2">
        <v>2</v>
      </c>
      <c r="K26" s="2">
        <v>3</v>
      </c>
      <c r="L26" s="2">
        <v>5</v>
      </c>
      <c r="M26" s="2">
        <v>4</v>
      </c>
      <c r="N26" s="2">
        <v>5</v>
      </c>
      <c r="O26" s="2">
        <v>3</v>
      </c>
      <c r="P26" s="2">
        <v>1</v>
      </c>
      <c r="Q26" s="2">
        <v>5</v>
      </c>
      <c r="R26" s="2">
        <v>5</v>
      </c>
      <c r="S26" s="2">
        <v>5</v>
      </c>
      <c r="T26" s="2">
        <v>5</v>
      </c>
      <c r="U26" s="12">
        <f>SUM(C26:T26)</f>
        <v>60</v>
      </c>
      <c r="V26" s="2">
        <v>1</v>
      </c>
      <c r="W26" s="2">
        <v>1</v>
      </c>
      <c r="X26" s="2">
        <v>1</v>
      </c>
      <c r="Y26" s="2">
        <v>5</v>
      </c>
      <c r="Z26" s="2">
        <v>3</v>
      </c>
      <c r="AA26" s="2">
        <v>5</v>
      </c>
      <c r="AB26" s="2">
        <v>4</v>
      </c>
      <c r="AC26" s="2">
        <v>1</v>
      </c>
      <c r="AD26" s="2">
        <v>3</v>
      </c>
      <c r="AE26" s="2">
        <v>5</v>
      </c>
      <c r="AF26" s="2">
        <v>4</v>
      </c>
      <c r="AG26" s="2">
        <v>4</v>
      </c>
      <c r="AH26" s="2">
        <v>5</v>
      </c>
      <c r="AI26" s="2">
        <v>4</v>
      </c>
      <c r="AJ26" s="2">
        <v>1</v>
      </c>
      <c r="AK26" s="2">
        <v>3</v>
      </c>
      <c r="AL26" s="2">
        <v>5</v>
      </c>
      <c r="AM26" s="2">
        <v>3</v>
      </c>
      <c r="AN26" s="12">
        <f>SUM(SUM(V26:AM26))</f>
        <v>58</v>
      </c>
      <c r="AO26" s="13">
        <f>AVERAGE(AN26,U26)</f>
        <v>59</v>
      </c>
      <c r="AP26" s="5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12">
        <f>SUM(AQ26:BE26)</f>
        <v>0</v>
      </c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12">
        <f>SUM(BG26:BU26)</f>
        <v>0</v>
      </c>
      <c r="BW26" s="13">
        <f>BV26</f>
        <v>0</v>
      </c>
      <c r="BX26" s="15">
        <f>(C26+D26+E26+F26+G26+V26+W26+X26+Y26+Z26)/2</f>
        <v>10.5</v>
      </c>
      <c r="BY26" s="15">
        <f>(H26+I26+J26+K26+L26+AA26+AB26+AC26+AD26+AE26)/2</f>
        <v>17.5</v>
      </c>
      <c r="BZ26" s="15">
        <f>(M26+N26+O26+AF26+AG26+AH26)/2</f>
        <v>12.5</v>
      </c>
      <c r="CA26" s="34">
        <f>(P26+Q26+AI26+AJ26)/2</f>
        <v>5.5</v>
      </c>
      <c r="CB26" s="50">
        <f>(R26+S26+T26+AK26+AL26+AM26)/2</f>
        <v>13</v>
      </c>
      <c r="CC26" s="45">
        <f>CB26+CA26+BZ26+BY26+BX26</f>
        <v>59</v>
      </c>
    </row>
    <row r="27" spans="1:81" ht="30" x14ac:dyDescent="0.25">
      <c r="A27" s="2">
        <v>26</v>
      </c>
      <c r="B27" s="10" t="s">
        <v>106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2">
        <f>SUM(C27:T27)</f>
        <v>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2">
        <f>SUM(SUM(V27:AM27))</f>
        <v>0</v>
      </c>
      <c r="AO27" s="13">
        <f>AVERAGE(AN27,U27)</f>
        <v>0</v>
      </c>
      <c r="AP27" s="2">
        <v>75</v>
      </c>
      <c r="AQ27" s="2">
        <v>1</v>
      </c>
      <c r="AR27" s="2">
        <v>1</v>
      </c>
      <c r="AS27" s="2">
        <v>1</v>
      </c>
      <c r="AT27" s="2">
        <v>4</v>
      </c>
      <c r="AU27" s="2">
        <v>4</v>
      </c>
      <c r="AV27" s="2">
        <v>3</v>
      </c>
      <c r="AW27" s="2">
        <v>5</v>
      </c>
      <c r="AX27" s="2">
        <v>2</v>
      </c>
      <c r="AY27" s="2">
        <v>4</v>
      </c>
      <c r="AZ27" s="2">
        <v>5</v>
      </c>
      <c r="BA27" s="2">
        <v>4</v>
      </c>
      <c r="BB27" s="2">
        <v>4</v>
      </c>
      <c r="BC27" s="2">
        <v>2</v>
      </c>
      <c r="BD27" s="2">
        <v>5</v>
      </c>
      <c r="BE27" s="2">
        <v>4</v>
      </c>
      <c r="BF27" s="12">
        <f>SUM(AQ27:BE27)*1.2</f>
        <v>58.8</v>
      </c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12">
        <f>SUM(BG27:BU27)</f>
        <v>0</v>
      </c>
      <c r="BW27" s="13">
        <f>BF27</f>
        <v>58.8</v>
      </c>
      <c r="BX27" s="15">
        <f>AQ27+AR27+AS27+AT27+AU27</f>
        <v>11</v>
      </c>
      <c r="BY27" s="15">
        <f>AV27+AW27+AX27</f>
        <v>10</v>
      </c>
      <c r="BZ27" s="34">
        <f>AY27</f>
        <v>4</v>
      </c>
      <c r="CA27" s="15">
        <f>AZ27+BA27+BB27</f>
        <v>13</v>
      </c>
      <c r="CB27" s="44">
        <f>BC27+BD27+BE27</f>
        <v>11</v>
      </c>
      <c r="CC27" s="45">
        <f>(CB27+CA27+BZ27+BY27+BX27)*1.2</f>
        <v>58.8</v>
      </c>
    </row>
    <row r="28" spans="1:81" ht="30" x14ac:dyDescent="0.25">
      <c r="A28" s="2">
        <v>27</v>
      </c>
      <c r="B28" s="10" t="s">
        <v>61</v>
      </c>
      <c r="C28" s="2">
        <v>1</v>
      </c>
      <c r="D28" s="2">
        <v>1</v>
      </c>
      <c r="E28" s="2">
        <v>1</v>
      </c>
      <c r="F28" s="2">
        <v>4</v>
      </c>
      <c r="G28" s="2">
        <v>5</v>
      </c>
      <c r="H28" s="2">
        <v>5</v>
      </c>
      <c r="I28" s="2">
        <v>2</v>
      </c>
      <c r="J28" s="2">
        <v>2</v>
      </c>
      <c r="K28" s="2">
        <v>2</v>
      </c>
      <c r="L28" s="2">
        <v>5</v>
      </c>
      <c r="M28" s="2">
        <v>4</v>
      </c>
      <c r="N28" s="2">
        <v>5</v>
      </c>
      <c r="O28" s="2">
        <v>2</v>
      </c>
      <c r="P28" s="2">
        <v>2</v>
      </c>
      <c r="Q28" s="2">
        <v>5</v>
      </c>
      <c r="R28" s="2">
        <v>5</v>
      </c>
      <c r="S28" s="2">
        <v>5</v>
      </c>
      <c r="T28" s="2">
        <v>5</v>
      </c>
      <c r="U28" s="12">
        <f>SUM(C28:T28)</f>
        <v>61</v>
      </c>
      <c r="V28" s="2">
        <v>1</v>
      </c>
      <c r="W28" s="2">
        <v>1</v>
      </c>
      <c r="X28" s="2">
        <v>1</v>
      </c>
      <c r="Y28" s="2">
        <v>5</v>
      </c>
      <c r="Z28" s="2">
        <v>3</v>
      </c>
      <c r="AA28" s="2">
        <v>5</v>
      </c>
      <c r="AB28" s="2">
        <v>3</v>
      </c>
      <c r="AC28" s="2">
        <v>1</v>
      </c>
      <c r="AD28" s="2">
        <v>2</v>
      </c>
      <c r="AE28" s="2">
        <v>5</v>
      </c>
      <c r="AF28" s="2">
        <v>4</v>
      </c>
      <c r="AG28" s="2">
        <v>5</v>
      </c>
      <c r="AH28" s="2">
        <v>3</v>
      </c>
      <c r="AI28" s="2">
        <v>2</v>
      </c>
      <c r="AJ28" s="2">
        <v>3</v>
      </c>
      <c r="AK28" s="2">
        <v>5</v>
      </c>
      <c r="AL28" s="2">
        <v>5</v>
      </c>
      <c r="AM28" s="2">
        <v>2</v>
      </c>
      <c r="AN28" s="12">
        <f>SUM(SUM(V28:AM28))</f>
        <v>56</v>
      </c>
      <c r="AO28" s="13">
        <f>AVERAGE(AN28,U28)</f>
        <v>58.5</v>
      </c>
      <c r="AP28" s="5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12">
        <f>SUM(AQ28:BE28)</f>
        <v>0</v>
      </c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12">
        <f>SUM(BG28:BU28)</f>
        <v>0</v>
      </c>
      <c r="BW28" s="13">
        <f>AVERAGE(BF28,BV28)</f>
        <v>0</v>
      </c>
      <c r="BX28" s="15">
        <f>(C28+D28+E28+F28+G28+V28+W28+X28+Y28+Z28)/2</f>
        <v>11.5</v>
      </c>
      <c r="BY28" s="15">
        <f>(H28+I28+J28+K28+L28+AA28+AB28+AC28+AD28+AE28)/2</f>
        <v>16</v>
      </c>
      <c r="BZ28" s="15">
        <f>(M28+N28+O28+AF28+AG28+AH28)/2</f>
        <v>11.5</v>
      </c>
      <c r="CA28" s="34">
        <f>(P28+Q28+AI28+AJ28)/2</f>
        <v>6</v>
      </c>
      <c r="CB28" s="50">
        <f>(R28+S28+T28+AK28+AL28+AM28)/2</f>
        <v>13.5</v>
      </c>
      <c r="CC28" s="45">
        <f>CB28+CA28+BZ28+BY28+BX28</f>
        <v>58.5</v>
      </c>
    </row>
    <row r="29" spans="1:81" ht="30" x14ac:dyDescent="0.25">
      <c r="A29" s="2">
        <v>28</v>
      </c>
      <c r="B29" s="10" t="s">
        <v>66</v>
      </c>
      <c r="C29" s="2">
        <v>1</v>
      </c>
      <c r="D29" s="2">
        <v>1</v>
      </c>
      <c r="E29" s="2">
        <v>1</v>
      </c>
      <c r="F29" s="2">
        <v>4</v>
      </c>
      <c r="G29" s="2">
        <v>4</v>
      </c>
      <c r="H29" s="2">
        <v>5</v>
      </c>
      <c r="I29" s="2">
        <v>2</v>
      </c>
      <c r="J29" s="2">
        <v>2</v>
      </c>
      <c r="K29" s="2">
        <v>2</v>
      </c>
      <c r="L29" s="2">
        <v>5</v>
      </c>
      <c r="M29" s="2">
        <v>3</v>
      </c>
      <c r="N29" s="2">
        <v>4</v>
      </c>
      <c r="O29" s="2">
        <v>3</v>
      </c>
      <c r="P29" s="2">
        <v>3</v>
      </c>
      <c r="Q29" s="2">
        <v>5</v>
      </c>
      <c r="R29" s="2">
        <v>5</v>
      </c>
      <c r="S29" s="2">
        <v>5</v>
      </c>
      <c r="T29" s="2">
        <v>5</v>
      </c>
      <c r="U29" s="12">
        <f>SUM(C29:T29)</f>
        <v>60</v>
      </c>
      <c r="V29" s="2">
        <v>1</v>
      </c>
      <c r="W29" s="2">
        <v>1</v>
      </c>
      <c r="X29" s="2">
        <v>1</v>
      </c>
      <c r="Y29" s="2">
        <v>4</v>
      </c>
      <c r="Z29" s="2">
        <v>4</v>
      </c>
      <c r="AA29" s="2">
        <v>3</v>
      </c>
      <c r="AB29" s="2">
        <v>4</v>
      </c>
      <c r="AC29" s="2">
        <v>2</v>
      </c>
      <c r="AD29" s="2">
        <v>2</v>
      </c>
      <c r="AE29" s="2">
        <v>5</v>
      </c>
      <c r="AF29" s="2">
        <v>3</v>
      </c>
      <c r="AG29" s="2">
        <v>5</v>
      </c>
      <c r="AH29" s="2">
        <v>5</v>
      </c>
      <c r="AI29" s="2">
        <v>4</v>
      </c>
      <c r="AJ29" s="2">
        <v>2</v>
      </c>
      <c r="AK29" s="2">
        <v>4</v>
      </c>
      <c r="AL29" s="2">
        <v>4</v>
      </c>
      <c r="AM29" s="2">
        <v>3</v>
      </c>
      <c r="AN29" s="12">
        <f>SUM(SUM(V29:AM29))</f>
        <v>57</v>
      </c>
      <c r="AO29" s="13">
        <f>AVERAGE(AN29,U29)</f>
        <v>58.5</v>
      </c>
      <c r="AP29" s="5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12">
        <f>SUM(AQ29:BE29)</f>
        <v>0</v>
      </c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12">
        <f>SUM(BG29:BU29)</f>
        <v>0</v>
      </c>
      <c r="BW29" s="13">
        <f>AVERAGE(BF29,BV29)</f>
        <v>0</v>
      </c>
      <c r="BX29" s="15">
        <f>(C29+D29+E29+F29+G29+V29+W29+X29+Y29+Z29)/2</f>
        <v>11</v>
      </c>
      <c r="BY29" s="15">
        <f>(H29+I29+J29+K29+L29+AA29+AB29+AC29+AD29+AE29)/2</f>
        <v>16</v>
      </c>
      <c r="BZ29" s="15">
        <f>(M29+N29+O29+AF29+AG29+AH29)/2</f>
        <v>11.5</v>
      </c>
      <c r="CA29" s="34">
        <f>(P29+Q29+AI29+AJ29)/2</f>
        <v>7</v>
      </c>
      <c r="CB29" s="50">
        <f>(R29+S29+T29+AK29+AL29+AM29)/2</f>
        <v>13</v>
      </c>
      <c r="CC29" s="45">
        <f>CB29+CA29+BZ29+BY29+BX29</f>
        <v>58.5</v>
      </c>
    </row>
    <row r="30" spans="1:81" x14ac:dyDescent="0.25">
      <c r="A30" s="2">
        <v>29</v>
      </c>
      <c r="B30" s="10" t="s">
        <v>49</v>
      </c>
      <c r="C30" s="2">
        <v>1</v>
      </c>
      <c r="D30" s="2">
        <v>1</v>
      </c>
      <c r="E30" s="2">
        <v>1</v>
      </c>
      <c r="F30" s="2">
        <v>2</v>
      </c>
      <c r="G30" s="2">
        <v>3</v>
      </c>
      <c r="H30" s="2">
        <v>5</v>
      </c>
      <c r="I30" s="2">
        <v>5</v>
      </c>
      <c r="J30" s="2">
        <v>3</v>
      </c>
      <c r="K30" s="2">
        <v>3</v>
      </c>
      <c r="L30" s="2">
        <v>0</v>
      </c>
      <c r="M30" s="2">
        <v>4</v>
      </c>
      <c r="N30" s="2">
        <v>5</v>
      </c>
      <c r="O30" s="2">
        <v>5</v>
      </c>
      <c r="P30" s="2">
        <v>5</v>
      </c>
      <c r="Q30" s="2">
        <v>5</v>
      </c>
      <c r="R30" s="2">
        <v>5</v>
      </c>
      <c r="S30" s="2">
        <v>5</v>
      </c>
      <c r="T30" s="2">
        <v>5</v>
      </c>
      <c r="U30" s="12">
        <f>SUM(C30:T30)</f>
        <v>63</v>
      </c>
      <c r="V30" s="2">
        <v>1</v>
      </c>
      <c r="W30" s="2">
        <v>1</v>
      </c>
      <c r="X30" s="2">
        <v>1</v>
      </c>
      <c r="Y30" s="2">
        <v>5</v>
      </c>
      <c r="Z30" s="2">
        <v>3</v>
      </c>
      <c r="AA30" s="2">
        <v>4</v>
      </c>
      <c r="AB30" s="2">
        <v>3</v>
      </c>
      <c r="AC30" s="2">
        <v>2</v>
      </c>
      <c r="AD30" s="2">
        <v>3</v>
      </c>
      <c r="AE30" s="2">
        <v>5</v>
      </c>
      <c r="AF30" s="2">
        <v>3</v>
      </c>
      <c r="AG30" s="2">
        <v>4</v>
      </c>
      <c r="AH30" s="2">
        <v>4</v>
      </c>
      <c r="AI30" s="2">
        <v>3</v>
      </c>
      <c r="AJ30" s="2">
        <v>3</v>
      </c>
      <c r="AK30" s="2">
        <v>3</v>
      </c>
      <c r="AL30" s="2">
        <v>4</v>
      </c>
      <c r="AM30" s="2">
        <v>2</v>
      </c>
      <c r="AN30" s="12">
        <f>SUM(SUM(V30:AM30))</f>
        <v>54</v>
      </c>
      <c r="AO30" s="13">
        <f>AVERAGE(AN30,U30)</f>
        <v>58.5</v>
      </c>
      <c r="AP30" s="2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12">
        <f>SUM(AQ30:BE30)</f>
        <v>0</v>
      </c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12">
        <f>SUM(BG30:BU30)</f>
        <v>0</v>
      </c>
      <c r="BW30" s="13">
        <f>AVERAGE(BF30,BV30)</f>
        <v>0</v>
      </c>
      <c r="BX30" s="15">
        <f>(C30+D30+E30+F30+G30+V30+W30+X30+Y30+Z30)/2</f>
        <v>9.5</v>
      </c>
      <c r="BY30" s="15">
        <f>(H30+I30+J30+K30+L30+AA30+AB30+AC30+AD30+AE30)/2</f>
        <v>16.5</v>
      </c>
      <c r="BZ30" s="15">
        <f>(M30+N30+O30+AF30+AG30+AH30)/2</f>
        <v>12.5</v>
      </c>
      <c r="CA30" s="34">
        <f>(P30+Q30+AI30+AJ30)/2</f>
        <v>8</v>
      </c>
      <c r="CB30" s="50">
        <f>(R30+S30+T30+AK30+AL30+AM30)/2</f>
        <v>12</v>
      </c>
      <c r="CC30" s="45">
        <f>CB30+CA30+BZ30+BY30+BX30</f>
        <v>58.5</v>
      </c>
    </row>
    <row r="31" spans="1:81" x14ac:dyDescent="0.25">
      <c r="A31" s="2">
        <v>30</v>
      </c>
      <c r="B31" s="10" t="s">
        <v>86</v>
      </c>
      <c r="C31" s="2">
        <v>1</v>
      </c>
      <c r="D31" s="2">
        <v>1</v>
      </c>
      <c r="E31" s="2">
        <v>1</v>
      </c>
      <c r="F31" s="2">
        <v>3</v>
      </c>
      <c r="G31" s="2">
        <v>3</v>
      </c>
      <c r="H31" s="2">
        <v>5</v>
      </c>
      <c r="I31" s="2">
        <v>3</v>
      </c>
      <c r="J31" s="2">
        <v>1</v>
      </c>
      <c r="K31" s="2">
        <v>1</v>
      </c>
      <c r="L31" s="2">
        <v>5</v>
      </c>
      <c r="M31" s="2">
        <v>4</v>
      </c>
      <c r="N31" s="2">
        <v>4</v>
      </c>
      <c r="O31" s="2">
        <v>4</v>
      </c>
      <c r="P31" s="2">
        <v>3</v>
      </c>
      <c r="Q31" s="2">
        <v>5</v>
      </c>
      <c r="R31" s="2">
        <v>5</v>
      </c>
      <c r="S31" s="2">
        <v>4</v>
      </c>
      <c r="T31" s="2">
        <v>5</v>
      </c>
      <c r="U31" s="12">
        <f>SUM(C31:T31)</f>
        <v>58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2">
        <f>SUM(SUM(V31:AM31))</f>
        <v>0</v>
      </c>
      <c r="AO31" s="13">
        <f>U31</f>
        <v>58</v>
      </c>
      <c r="AP31" s="2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12">
        <f>SUM(AQ31:BE31)</f>
        <v>0</v>
      </c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12">
        <f>SUM(BG31:BU31)</f>
        <v>0</v>
      </c>
      <c r="BW31" s="13">
        <f>AVERAGE(BF31,BV31)</f>
        <v>0</v>
      </c>
      <c r="BX31" s="15">
        <f>C31+D31+E31+F31+G31</f>
        <v>9</v>
      </c>
      <c r="BY31" s="15">
        <f>H31+I31+J31+K31+L31</f>
        <v>15</v>
      </c>
      <c r="BZ31" s="15">
        <f>M31+N31+O31</f>
        <v>12</v>
      </c>
      <c r="CA31" s="15">
        <f>P31+Q31</f>
        <v>8</v>
      </c>
      <c r="CB31" s="43">
        <f>R31+S31+T31</f>
        <v>14</v>
      </c>
      <c r="CC31" s="45">
        <f>CB31+CA31+BZ31+BY31+BX31</f>
        <v>58</v>
      </c>
    </row>
    <row r="32" spans="1:81" ht="30" x14ac:dyDescent="0.25">
      <c r="A32" s="2">
        <v>31</v>
      </c>
      <c r="B32" s="10" t="s">
        <v>67</v>
      </c>
      <c r="C32" s="2">
        <v>1</v>
      </c>
      <c r="D32" s="2">
        <v>1</v>
      </c>
      <c r="E32" s="2">
        <v>1</v>
      </c>
      <c r="F32" s="2">
        <v>5</v>
      </c>
      <c r="G32" s="2">
        <v>3</v>
      </c>
      <c r="H32" s="2">
        <v>5</v>
      </c>
      <c r="I32" s="2">
        <v>4</v>
      </c>
      <c r="J32" s="2">
        <v>2</v>
      </c>
      <c r="K32" s="2">
        <v>1</v>
      </c>
      <c r="L32" s="2">
        <v>5</v>
      </c>
      <c r="M32" s="2">
        <v>4</v>
      </c>
      <c r="N32" s="2">
        <v>5</v>
      </c>
      <c r="O32" s="2">
        <v>1</v>
      </c>
      <c r="P32" s="2">
        <v>3</v>
      </c>
      <c r="Q32" s="2">
        <v>5</v>
      </c>
      <c r="R32" s="2">
        <v>5</v>
      </c>
      <c r="S32" s="2">
        <v>5</v>
      </c>
      <c r="T32" s="2">
        <v>5</v>
      </c>
      <c r="U32" s="12">
        <f>SUM(C32:T32)</f>
        <v>61</v>
      </c>
      <c r="V32" s="2">
        <v>1</v>
      </c>
      <c r="W32" s="2">
        <v>1</v>
      </c>
      <c r="X32" s="2">
        <v>1</v>
      </c>
      <c r="Y32" s="2">
        <v>4</v>
      </c>
      <c r="Z32" s="2">
        <v>3</v>
      </c>
      <c r="AA32" s="2">
        <v>5</v>
      </c>
      <c r="AB32" s="2">
        <v>4</v>
      </c>
      <c r="AC32" s="2">
        <v>2</v>
      </c>
      <c r="AD32" s="2">
        <v>1</v>
      </c>
      <c r="AE32" s="2">
        <v>5</v>
      </c>
      <c r="AF32" s="2">
        <v>3</v>
      </c>
      <c r="AG32" s="2">
        <v>4</v>
      </c>
      <c r="AH32" s="2">
        <v>4</v>
      </c>
      <c r="AI32" s="2">
        <v>2</v>
      </c>
      <c r="AJ32" s="2">
        <v>2</v>
      </c>
      <c r="AK32" s="2">
        <v>5</v>
      </c>
      <c r="AL32" s="2">
        <v>5</v>
      </c>
      <c r="AM32" s="2">
        <v>2</v>
      </c>
      <c r="AN32" s="12">
        <f>SUM(SUM(V32:AM32))</f>
        <v>54</v>
      </c>
      <c r="AO32" s="13">
        <f>AVERAGE(AN32,U32)</f>
        <v>57.5</v>
      </c>
      <c r="AP32" s="5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12">
        <f>SUM(AQ32:BE32)</f>
        <v>0</v>
      </c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12">
        <f>SUM(BG32:BU32)</f>
        <v>0</v>
      </c>
      <c r="BW32" s="13">
        <f>AVERAGE(BF32,BV32)</f>
        <v>0</v>
      </c>
      <c r="BX32" s="15">
        <f>(C32+D32+E32+F32+G32+V32+W32+X32+Y32+Z32)/2</f>
        <v>10.5</v>
      </c>
      <c r="BY32" s="15">
        <f>(H32+I32+J32+K32+L32+AA32+AB32+AC32+AD32+AE32)/2</f>
        <v>17</v>
      </c>
      <c r="BZ32" s="15">
        <f>(M32+N32+O32+AF32+AG32+AH32)/2</f>
        <v>10.5</v>
      </c>
      <c r="CA32" s="34">
        <f>(P32+Q32+AI32+AJ32)/2</f>
        <v>6</v>
      </c>
      <c r="CB32" s="50">
        <f>(R32+S32+T32+AK32+AL32+AM32)/2</f>
        <v>13.5</v>
      </c>
      <c r="CC32" s="45">
        <f>CB32+CA32+BZ32+BY32+BX32</f>
        <v>57.5</v>
      </c>
    </row>
    <row r="33" spans="1:81" x14ac:dyDescent="0.25">
      <c r="A33" s="2">
        <v>32</v>
      </c>
      <c r="B33" s="19" t="s">
        <v>91</v>
      </c>
      <c r="C33" s="2">
        <v>1</v>
      </c>
      <c r="D33" s="2">
        <v>1</v>
      </c>
      <c r="E33" s="2">
        <v>1</v>
      </c>
      <c r="F33" s="2">
        <v>4</v>
      </c>
      <c r="G33" s="2">
        <v>3</v>
      </c>
      <c r="H33" s="2">
        <v>2</v>
      </c>
      <c r="I33" s="2">
        <v>3</v>
      </c>
      <c r="J33" s="2">
        <v>4</v>
      </c>
      <c r="K33" s="2">
        <v>3</v>
      </c>
      <c r="L33" s="2">
        <v>5</v>
      </c>
      <c r="M33" s="2">
        <v>3</v>
      </c>
      <c r="N33" s="2">
        <v>5</v>
      </c>
      <c r="O33" s="2">
        <v>3</v>
      </c>
      <c r="P33" s="2">
        <v>3</v>
      </c>
      <c r="Q33" s="2">
        <v>5</v>
      </c>
      <c r="R33" s="2">
        <v>5</v>
      </c>
      <c r="S33" s="2">
        <v>5</v>
      </c>
      <c r="T33" s="2">
        <v>5</v>
      </c>
      <c r="U33" s="12">
        <f>SUM(C33:T33)</f>
        <v>61</v>
      </c>
      <c r="V33" s="2">
        <v>1</v>
      </c>
      <c r="W33" s="2">
        <v>1</v>
      </c>
      <c r="X33" s="2">
        <v>1</v>
      </c>
      <c r="Y33" s="2">
        <v>4</v>
      </c>
      <c r="Z33" s="2">
        <v>4</v>
      </c>
      <c r="AA33" s="2">
        <v>3</v>
      </c>
      <c r="AB33" s="2">
        <v>2</v>
      </c>
      <c r="AC33" s="2">
        <v>2</v>
      </c>
      <c r="AD33" s="2">
        <v>2</v>
      </c>
      <c r="AE33" s="2">
        <v>5</v>
      </c>
      <c r="AF33" s="2">
        <v>4</v>
      </c>
      <c r="AG33" s="2">
        <v>4</v>
      </c>
      <c r="AH33" s="2">
        <v>5</v>
      </c>
      <c r="AI33" s="2">
        <v>4</v>
      </c>
      <c r="AJ33" s="2">
        <v>3</v>
      </c>
      <c r="AK33" s="2">
        <v>4</v>
      </c>
      <c r="AL33" s="2">
        <v>3</v>
      </c>
      <c r="AM33" s="2">
        <v>2</v>
      </c>
      <c r="AN33" s="12">
        <f>SUM(SUM(V33:AM33))</f>
        <v>54</v>
      </c>
      <c r="AO33" s="13">
        <f>AVERAGE(AN33,U33)</f>
        <v>57.5</v>
      </c>
      <c r="AP33" s="5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12">
        <f>SUM(AQ33:BE33)</f>
        <v>0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12">
        <f>SUM(BG33:BU33)</f>
        <v>0</v>
      </c>
      <c r="BW33" s="13">
        <f>AVERAGE(BF33,BV33)</f>
        <v>0</v>
      </c>
      <c r="BX33" s="15">
        <f>(C33+D33+E33+F33+G33+V33+W33+X33+Y33+Z33)/2</f>
        <v>10.5</v>
      </c>
      <c r="BY33" s="15">
        <f>(H33+I33+J33+K33+L33+AA33+AB33+AC33+AD33+AE33)/2</f>
        <v>15.5</v>
      </c>
      <c r="BZ33" s="15">
        <f>(M33+N33+O33+AF33+AG33+AH33)/2</f>
        <v>12</v>
      </c>
      <c r="CA33" s="34">
        <f>(P33+Q33+AI33+AJ33)/2</f>
        <v>7.5</v>
      </c>
      <c r="CB33" s="50">
        <f>(R33+S33+T33+AK33+AL33+AM33)/2</f>
        <v>12</v>
      </c>
      <c r="CC33" s="45">
        <f>CB33+CA33+BZ33+BY33+BX33</f>
        <v>57.5</v>
      </c>
    </row>
    <row r="34" spans="1:81" ht="30" x14ac:dyDescent="0.25">
      <c r="A34" s="2">
        <v>33</v>
      </c>
      <c r="B34" s="19" t="s">
        <v>79</v>
      </c>
      <c r="C34" s="2">
        <v>1</v>
      </c>
      <c r="D34" s="2">
        <v>1</v>
      </c>
      <c r="E34" s="2">
        <v>1</v>
      </c>
      <c r="F34" s="2">
        <v>3</v>
      </c>
      <c r="G34" s="2">
        <v>3</v>
      </c>
      <c r="H34" s="2">
        <v>2</v>
      </c>
      <c r="I34" s="2">
        <v>3</v>
      </c>
      <c r="J34" s="2">
        <v>1</v>
      </c>
      <c r="K34" s="2">
        <v>4</v>
      </c>
      <c r="L34" s="2">
        <v>5</v>
      </c>
      <c r="M34" s="2">
        <v>4</v>
      </c>
      <c r="N34" s="2">
        <v>5</v>
      </c>
      <c r="O34" s="2">
        <v>4</v>
      </c>
      <c r="P34" s="2">
        <v>3</v>
      </c>
      <c r="Q34" s="2">
        <v>5</v>
      </c>
      <c r="R34" s="2">
        <v>4</v>
      </c>
      <c r="S34" s="2">
        <v>4</v>
      </c>
      <c r="T34" s="2">
        <v>4</v>
      </c>
      <c r="U34" s="12">
        <f>SUM(C34:T34)</f>
        <v>57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2">
        <f>SUM(SUM(V34:AM34))</f>
        <v>0</v>
      </c>
      <c r="AO34" s="13">
        <f>U34</f>
        <v>57</v>
      </c>
      <c r="AP34" s="5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12">
        <f>SUM(AQ34:BE34)</f>
        <v>0</v>
      </c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12">
        <f>SUM(BG34:BU34)</f>
        <v>0</v>
      </c>
      <c r="BW34" s="13">
        <f>AVERAGE(BF34,BV34)</f>
        <v>0</v>
      </c>
      <c r="BX34" s="15">
        <f>C34+D34+E34+F34+G34</f>
        <v>9</v>
      </c>
      <c r="BY34" s="15">
        <f>H34+I34+J34+K34+L34</f>
        <v>15</v>
      </c>
      <c r="BZ34" s="15">
        <f>M34+N34+O34</f>
        <v>13</v>
      </c>
      <c r="CA34" s="15">
        <f>P34+Q34</f>
        <v>8</v>
      </c>
      <c r="CB34" s="43">
        <f>R34+S34+T34</f>
        <v>12</v>
      </c>
      <c r="CC34" s="45">
        <f>CB34+CA34+BZ34+BY34+BX34</f>
        <v>57</v>
      </c>
    </row>
    <row r="35" spans="1:81" ht="30" x14ac:dyDescent="0.25">
      <c r="A35" s="2">
        <v>34</v>
      </c>
      <c r="B35" s="19" t="s">
        <v>69</v>
      </c>
      <c r="C35" s="2">
        <v>1</v>
      </c>
      <c r="D35" s="2">
        <v>1</v>
      </c>
      <c r="E35" s="2">
        <v>1</v>
      </c>
      <c r="F35" s="2">
        <v>5</v>
      </c>
      <c r="G35" s="2">
        <v>4</v>
      </c>
      <c r="H35" s="2">
        <v>5</v>
      </c>
      <c r="I35" s="2">
        <v>5</v>
      </c>
      <c r="J35" s="2">
        <v>2</v>
      </c>
      <c r="K35" s="2">
        <v>1</v>
      </c>
      <c r="L35" s="2">
        <v>5</v>
      </c>
      <c r="M35" s="2">
        <v>4</v>
      </c>
      <c r="N35" s="2">
        <v>5</v>
      </c>
      <c r="O35" s="2">
        <v>2</v>
      </c>
      <c r="P35" s="2">
        <v>3</v>
      </c>
      <c r="Q35" s="2">
        <v>5</v>
      </c>
      <c r="R35" s="2">
        <v>5</v>
      </c>
      <c r="S35" s="2">
        <v>5</v>
      </c>
      <c r="T35" s="2">
        <v>5</v>
      </c>
      <c r="U35" s="12">
        <f>SUM(C35:T35)</f>
        <v>64</v>
      </c>
      <c r="V35" s="2">
        <v>1</v>
      </c>
      <c r="W35" s="2">
        <v>1</v>
      </c>
      <c r="X35" s="2">
        <v>1</v>
      </c>
      <c r="Y35" s="2">
        <v>5</v>
      </c>
      <c r="Z35" s="2">
        <v>4</v>
      </c>
      <c r="AA35" s="2">
        <v>5</v>
      </c>
      <c r="AB35" s="2">
        <v>3</v>
      </c>
      <c r="AC35" s="2">
        <v>2</v>
      </c>
      <c r="AD35" s="2">
        <v>3</v>
      </c>
      <c r="AE35" s="2">
        <v>5</v>
      </c>
      <c r="AF35" s="2">
        <v>4</v>
      </c>
      <c r="AG35" s="2">
        <v>5</v>
      </c>
      <c r="AH35" s="2">
        <v>4</v>
      </c>
      <c r="AI35" s="2">
        <v>5</v>
      </c>
      <c r="AJ35" s="2">
        <v>3</v>
      </c>
      <c r="AK35" s="2">
        <v>3</v>
      </c>
      <c r="AL35" s="2">
        <v>3</v>
      </c>
      <c r="AM35" s="2">
        <v>3</v>
      </c>
      <c r="AN35" s="12">
        <f>SUM(SUM(V35:AM35))</f>
        <v>60</v>
      </c>
      <c r="AO35" s="13">
        <f>AVERAGE(AN35,U35)</f>
        <v>62</v>
      </c>
      <c r="AP35" s="52">
        <v>6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12">
        <f>SUM(AQ35:BE35)</f>
        <v>0</v>
      </c>
      <c r="BG35" s="2">
        <v>1</v>
      </c>
      <c r="BH35" s="2">
        <v>1</v>
      </c>
      <c r="BI35" s="2">
        <v>1</v>
      </c>
      <c r="BJ35" s="2">
        <v>5</v>
      </c>
      <c r="BK35" s="2">
        <v>3</v>
      </c>
      <c r="BL35" s="2">
        <v>4</v>
      </c>
      <c r="BM35" s="2">
        <v>4</v>
      </c>
      <c r="BN35" s="2">
        <v>2</v>
      </c>
      <c r="BO35" s="2">
        <v>5</v>
      </c>
      <c r="BP35" s="2">
        <v>4</v>
      </c>
      <c r="BQ35" s="2">
        <v>4</v>
      </c>
      <c r="BR35" s="2">
        <v>3</v>
      </c>
      <c r="BS35" s="2">
        <v>2</v>
      </c>
      <c r="BT35" s="2">
        <v>4</v>
      </c>
      <c r="BU35" s="2">
        <v>3</v>
      </c>
      <c r="BV35" s="12">
        <f>SUM(BG35:BU35)*1.2</f>
        <v>55.199999999999996</v>
      </c>
      <c r="BW35" s="13">
        <f>BV35</f>
        <v>55.199999999999996</v>
      </c>
      <c r="BX35" s="15">
        <f>(C35+D35+E35+F35+G35+V35+W35+X35+Y35+Z35+BG35+BH35+BI35+BJ35+BK35)/3</f>
        <v>11.666666666666666</v>
      </c>
      <c r="BY35" s="15">
        <f>(H35+I35+J35+K35+L35+AA35+AB35+AC35+AD35+AE35+BL35+BM35+BN35)/3</f>
        <v>15.333333333333334</v>
      </c>
      <c r="BZ35" s="15">
        <f>(M35+N35+O35+AF35+AG35+AH35+BO35)/3</f>
        <v>9.6666666666666661</v>
      </c>
      <c r="CA35" s="34">
        <f>(P35+Q35+AI35+AJ35+BP35+BQ35+BR35)/3</f>
        <v>9</v>
      </c>
      <c r="CB35" s="50">
        <f>(R35+S35+T35+AK35+AL35+AM35+BS35+BT35+BU35)/3</f>
        <v>11</v>
      </c>
      <c r="CC35" s="45">
        <f>CB35+CA35+BZ35+BY35+BX35</f>
        <v>56.666666666666664</v>
      </c>
    </row>
    <row r="36" spans="1:81" ht="30" x14ac:dyDescent="0.25">
      <c r="A36" s="2">
        <v>35</v>
      </c>
      <c r="B36" s="10" t="s">
        <v>81</v>
      </c>
      <c r="C36" s="2">
        <v>1</v>
      </c>
      <c r="D36" s="2">
        <v>1</v>
      </c>
      <c r="E36" s="2">
        <v>1</v>
      </c>
      <c r="F36" s="2">
        <v>3</v>
      </c>
      <c r="G36" s="2">
        <v>3</v>
      </c>
      <c r="H36" s="2">
        <v>5</v>
      </c>
      <c r="I36" s="2">
        <v>2</v>
      </c>
      <c r="J36" s="2">
        <v>1</v>
      </c>
      <c r="K36" s="2">
        <v>4</v>
      </c>
      <c r="L36" s="2">
        <v>5</v>
      </c>
      <c r="M36" s="2">
        <v>4</v>
      </c>
      <c r="N36" s="2">
        <v>5</v>
      </c>
      <c r="O36" s="2">
        <v>3</v>
      </c>
      <c r="P36" s="2">
        <v>3</v>
      </c>
      <c r="Q36" s="2">
        <v>5</v>
      </c>
      <c r="R36" s="2">
        <v>5</v>
      </c>
      <c r="S36" s="2">
        <v>5</v>
      </c>
      <c r="T36" s="2">
        <v>5</v>
      </c>
      <c r="U36" s="12">
        <f>SUM(C36:T36)</f>
        <v>61</v>
      </c>
      <c r="V36" s="2">
        <v>1</v>
      </c>
      <c r="W36" s="2">
        <v>1</v>
      </c>
      <c r="X36" s="2">
        <v>1</v>
      </c>
      <c r="Y36" s="2">
        <v>4</v>
      </c>
      <c r="Z36" s="2">
        <v>3</v>
      </c>
      <c r="AA36" s="2">
        <v>4</v>
      </c>
      <c r="AB36" s="2">
        <v>3</v>
      </c>
      <c r="AC36" s="2">
        <v>2</v>
      </c>
      <c r="AD36" s="2">
        <v>2</v>
      </c>
      <c r="AE36" s="2">
        <v>5</v>
      </c>
      <c r="AF36" s="2">
        <v>3</v>
      </c>
      <c r="AG36" s="2">
        <v>5</v>
      </c>
      <c r="AH36" s="2">
        <v>5</v>
      </c>
      <c r="AI36" s="2">
        <v>2</v>
      </c>
      <c r="AJ36" s="2">
        <v>3</v>
      </c>
      <c r="AK36" s="2">
        <v>4</v>
      </c>
      <c r="AL36" s="2">
        <v>2</v>
      </c>
      <c r="AM36" s="2">
        <v>2</v>
      </c>
      <c r="AN36" s="12">
        <f>SUM(SUM(V36:AM36))</f>
        <v>52</v>
      </c>
      <c r="AO36" s="13">
        <f>AVERAGE(AN36,U36)</f>
        <v>56.5</v>
      </c>
      <c r="AP36" s="5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2">
        <f>SUM(AQ36:BE36)</f>
        <v>0</v>
      </c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12">
        <f>SUM(BG36:BU36)</f>
        <v>0</v>
      </c>
      <c r="BW36" s="13">
        <f>AVERAGE(BF36,BV36)</f>
        <v>0</v>
      </c>
      <c r="BX36" s="15">
        <f>(C36+D36+E36+F36+G36+V36+W36+X36+Y36+Z36)/2</f>
        <v>9.5</v>
      </c>
      <c r="BY36" s="15">
        <f>(H36+I36+J36+K36+L36+AA36+AB36+AC36+AD36+AE36)/2</f>
        <v>16.5</v>
      </c>
      <c r="BZ36" s="15">
        <f>(M36+N36+O36+AF36+AG36+AH36)/2</f>
        <v>12.5</v>
      </c>
      <c r="CA36" s="34">
        <f>(P36+Q36+AI36+AJ36)/2</f>
        <v>6.5</v>
      </c>
      <c r="CB36" s="50">
        <f>(R36+S36+T36+AK36+AL36+AM36)/2</f>
        <v>11.5</v>
      </c>
      <c r="CC36" s="45">
        <f>CB36+CA36+BZ36+BY36+BX36</f>
        <v>56.5</v>
      </c>
    </row>
    <row r="37" spans="1:81" ht="30" x14ac:dyDescent="0.25">
      <c r="A37" s="2">
        <v>36</v>
      </c>
      <c r="B37" s="10" t="s">
        <v>68</v>
      </c>
      <c r="C37" s="2">
        <v>1</v>
      </c>
      <c r="D37" s="2">
        <v>1</v>
      </c>
      <c r="E37" s="2">
        <v>1</v>
      </c>
      <c r="F37" s="2">
        <v>4</v>
      </c>
      <c r="G37" s="2">
        <v>2</v>
      </c>
      <c r="H37" s="2">
        <v>2</v>
      </c>
      <c r="I37" s="2">
        <v>2</v>
      </c>
      <c r="J37" s="2">
        <v>3</v>
      </c>
      <c r="K37" s="2">
        <v>1</v>
      </c>
      <c r="L37" s="2">
        <v>5</v>
      </c>
      <c r="M37" s="2">
        <v>3</v>
      </c>
      <c r="N37" s="2">
        <v>5</v>
      </c>
      <c r="O37" s="2">
        <v>3</v>
      </c>
      <c r="P37" s="2">
        <v>3</v>
      </c>
      <c r="Q37" s="2">
        <v>5</v>
      </c>
      <c r="R37" s="2">
        <v>5</v>
      </c>
      <c r="S37" s="2">
        <v>5</v>
      </c>
      <c r="T37" s="2">
        <v>5</v>
      </c>
      <c r="U37" s="12">
        <f>SUM(C37:T37)</f>
        <v>56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2">
        <f>SUM(SUM(V37:AM37))</f>
        <v>0</v>
      </c>
      <c r="AO37" s="13">
        <f>U37</f>
        <v>56</v>
      </c>
      <c r="AP37" s="5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12">
        <f>SUM(AQ37:BE37)</f>
        <v>0</v>
      </c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12">
        <f>SUM(BG37:BU37)</f>
        <v>0</v>
      </c>
      <c r="BW37" s="13">
        <f>AVERAGE(BF37,BV37)</f>
        <v>0</v>
      </c>
      <c r="BX37" s="15">
        <f>C37+D37+E37+F37+G37</f>
        <v>9</v>
      </c>
      <c r="BY37" s="15">
        <f>H37+I37+J37+K37+L37</f>
        <v>13</v>
      </c>
      <c r="BZ37" s="15">
        <f>M37+N37+O37</f>
        <v>11</v>
      </c>
      <c r="CA37" s="15">
        <f>P37+Q37</f>
        <v>8</v>
      </c>
      <c r="CB37" s="43">
        <f>R37+S37+T37</f>
        <v>15</v>
      </c>
      <c r="CC37" s="45">
        <f>CB37+CA37+BZ37+BY37+BX37</f>
        <v>56</v>
      </c>
    </row>
    <row r="38" spans="1:81" x14ac:dyDescent="0.25">
      <c r="A38" s="2">
        <v>37</v>
      </c>
      <c r="B38" s="33" t="s">
        <v>117</v>
      </c>
      <c r="C38" s="32">
        <v>1</v>
      </c>
      <c r="D38" s="32">
        <v>1</v>
      </c>
      <c r="E38" s="32">
        <v>1</v>
      </c>
      <c r="F38" s="32">
        <v>5</v>
      </c>
      <c r="G38" s="32">
        <v>2</v>
      </c>
      <c r="H38" s="32">
        <v>4</v>
      </c>
      <c r="I38" s="32">
        <v>3</v>
      </c>
      <c r="J38" s="32">
        <v>3</v>
      </c>
      <c r="K38" s="32">
        <v>4</v>
      </c>
      <c r="L38" s="32">
        <v>4</v>
      </c>
      <c r="M38" s="32">
        <v>5</v>
      </c>
      <c r="N38" s="32">
        <v>3</v>
      </c>
      <c r="O38" s="32">
        <v>3</v>
      </c>
      <c r="P38" s="32">
        <v>4</v>
      </c>
      <c r="Q38" s="32">
        <v>2</v>
      </c>
      <c r="R38" s="32">
        <v>4</v>
      </c>
      <c r="S38" s="32">
        <v>3</v>
      </c>
      <c r="T38" s="32">
        <v>4</v>
      </c>
      <c r="U38" s="12">
        <f>SUM(C38:T38)</f>
        <v>56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2">
        <f>SUM(SUM(V38:AM38))</f>
        <v>0</v>
      </c>
      <c r="AO38" s="13">
        <f>U38</f>
        <v>56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12">
        <f>SUM(AQ38:BE38)</f>
        <v>0</v>
      </c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12">
        <f>SUM(BG38:BU38)</f>
        <v>0</v>
      </c>
      <c r="BW38" s="13">
        <f>AVERAGE(BF38,BV38)</f>
        <v>0</v>
      </c>
      <c r="BX38" s="15">
        <f>C38+D38+E38+F38+G38</f>
        <v>10</v>
      </c>
      <c r="BY38" s="15">
        <f>H38+I38+J38+K38+L38</f>
        <v>18</v>
      </c>
      <c r="BZ38" s="15">
        <f>M38+N38+O38</f>
        <v>11</v>
      </c>
      <c r="CA38" s="15">
        <f>P38+Q38</f>
        <v>6</v>
      </c>
      <c r="CB38" s="43">
        <f>R38+S38+T38</f>
        <v>11</v>
      </c>
      <c r="CC38" s="45">
        <f>CB38+CA38+BZ38+BY38+BX38</f>
        <v>56</v>
      </c>
    </row>
    <row r="39" spans="1:81" ht="30" x14ac:dyDescent="0.25">
      <c r="A39" s="2">
        <v>38</v>
      </c>
      <c r="B39" s="10" t="s">
        <v>80</v>
      </c>
      <c r="C39" s="2">
        <v>1</v>
      </c>
      <c r="D39" s="2">
        <v>1</v>
      </c>
      <c r="E39" s="2">
        <v>1</v>
      </c>
      <c r="F39" s="2">
        <v>3</v>
      </c>
      <c r="G39" s="2">
        <v>3</v>
      </c>
      <c r="H39" s="2">
        <v>2</v>
      </c>
      <c r="I39" s="2">
        <v>3</v>
      </c>
      <c r="J39" s="2">
        <v>2</v>
      </c>
      <c r="K39" s="2">
        <v>3</v>
      </c>
      <c r="L39" s="2">
        <v>5</v>
      </c>
      <c r="M39" s="2">
        <v>3</v>
      </c>
      <c r="N39" s="2">
        <v>5</v>
      </c>
      <c r="O39" s="2">
        <v>2</v>
      </c>
      <c r="P39" s="2">
        <v>3</v>
      </c>
      <c r="Q39" s="2">
        <v>5</v>
      </c>
      <c r="R39" s="2">
        <v>5</v>
      </c>
      <c r="S39" s="2">
        <v>2</v>
      </c>
      <c r="T39" s="2">
        <v>5</v>
      </c>
      <c r="U39" s="12">
        <f>SUM(C39:T39)</f>
        <v>54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2">
        <f>SUM(SUM(V39:AM39))</f>
        <v>0</v>
      </c>
      <c r="AO39" s="13">
        <f>U39</f>
        <v>54</v>
      </c>
      <c r="AP39" s="5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2">
        <f>SUM(AQ39:BE39)</f>
        <v>0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12">
        <f>SUM(BG39:BU39)</f>
        <v>0</v>
      </c>
      <c r="BW39" s="13">
        <f>AVERAGE(BF39,BV39)</f>
        <v>0</v>
      </c>
      <c r="BX39" s="15">
        <f>C39+D39+E39+F39+G39</f>
        <v>9</v>
      </c>
      <c r="BY39" s="15">
        <f>H39+I39+J39+K39+L39</f>
        <v>15</v>
      </c>
      <c r="BZ39" s="15">
        <f>M39+N39+O39</f>
        <v>10</v>
      </c>
      <c r="CA39" s="15">
        <f>P39+Q39</f>
        <v>8</v>
      </c>
      <c r="CB39" s="43">
        <f>R39+S39+T39</f>
        <v>12</v>
      </c>
      <c r="CC39" s="45">
        <f>CB39+CA39+BZ39+BY39+BX39</f>
        <v>54</v>
      </c>
    </row>
    <row r="40" spans="1:81" ht="30" x14ac:dyDescent="0.25">
      <c r="A40" s="2">
        <v>39</v>
      </c>
      <c r="B40" s="10" t="s">
        <v>90</v>
      </c>
      <c r="C40" s="2">
        <v>1</v>
      </c>
      <c r="D40" s="2">
        <v>1</v>
      </c>
      <c r="E40" s="2">
        <v>1</v>
      </c>
      <c r="F40" s="2">
        <v>3</v>
      </c>
      <c r="G40" s="2">
        <v>4</v>
      </c>
      <c r="H40" s="2">
        <v>5</v>
      </c>
      <c r="I40" s="2">
        <v>3</v>
      </c>
      <c r="J40" s="2">
        <v>4</v>
      </c>
      <c r="K40" s="2">
        <v>4</v>
      </c>
      <c r="L40" s="2">
        <v>5</v>
      </c>
      <c r="M40" s="2">
        <v>4</v>
      </c>
      <c r="N40" s="2">
        <v>5</v>
      </c>
      <c r="O40" s="2">
        <v>1</v>
      </c>
      <c r="P40" s="2">
        <v>3</v>
      </c>
      <c r="Q40" s="2">
        <v>5</v>
      </c>
      <c r="R40" s="2">
        <v>5</v>
      </c>
      <c r="S40" s="2">
        <v>5</v>
      </c>
      <c r="T40" s="2">
        <v>5</v>
      </c>
      <c r="U40" s="12">
        <f>SUM(C40:T40)</f>
        <v>64</v>
      </c>
      <c r="V40" s="2">
        <v>1</v>
      </c>
      <c r="W40" s="2">
        <v>1</v>
      </c>
      <c r="X40" s="2">
        <v>1</v>
      </c>
      <c r="Y40" s="2">
        <v>5</v>
      </c>
      <c r="Z40" s="2">
        <v>3</v>
      </c>
      <c r="AA40" s="2">
        <v>5</v>
      </c>
      <c r="AB40" s="2">
        <v>2</v>
      </c>
      <c r="AC40" s="2">
        <v>2</v>
      </c>
      <c r="AD40" s="2">
        <v>2</v>
      </c>
      <c r="AE40" s="2">
        <v>5</v>
      </c>
      <c r="AF40" s="2">
        <v>4</v>
      </c>
      <c r="AG40" s="2">
        <v>5</v>
      </c>
      <c r="AH40" s="2">
        <v>5</v>
      </c>
      <c r="AI40" s="2">
        <v>3</v>
      </c>
      <c r="AJ40" s="2">
        <v>2</v>
      </c>
      <c r="AK40" s="2">
        <v>5</v>
      </c>
      <c r="AL40" s="2">
        <v>5</v>
      </c>
      <c r="AM40" s="2">
        <v>3</v>
      </c>
      <c r="AN40" s="12">
        <f>SUM(SUM(V40:AM40))</f>
        <v>59</v>
      </c>
      <c r="AO40" s="13">
        <f>AVERAGE(AN40,U40)</f>
        <v>61.5</v>
      </c>
      <c r="AP40" s="52">
        <v>5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12">
        <f>SUM(AQ40:BE40)</f>
        <v>0</v>
      </c>
      <c r="BG40" s="2">
        <v>1</v>
      </c>
      <c r="BH40" s="2">
        <v>1</v>
      </c>
      <c r="BI40" s="2">
        <v>1</v>
      </c>
      <c r="BJ40" s="2">
        <v>5</v>
      </c>
      <c r="BK40" s="2">
        <v>3</v>
      </c>
      <c r="BL40" s="2">
        <v>3</v>
      </c>
      <c r="BM40" s="2">
        <v>3</v>
      </c>
      <c r="BN40" s="2">
        <v>2</v>
      </c>
      <c r="BO40" s="2">
        <v>2</v>
      </c>
      <c r="BP40" s="2">
        <v>3</v>
      </c>
      <c r="BQ40" s="2">
        <v>3</v>
      </c>
      <c r="BR40" s="2">
        <v>4</v>
      </c>
      <c r="BS40" s="2">
        <v>2</v>
      </c>
      <c r="BT40" s="2">
        <v>3</v>
      </c>
      <c r="BU40" s="2">
        <v>3</v>
      </c>
      <c r="BV40" s="12">
        <f>SUM(BG40:BU40)*1.2</f>
        <v>46.8</v>
      </c>
      <c r="BW40" s="13">
        <f>BV40</f>
        <v>46.8</v>
      </c>
      <c r="BX40" s="15">
        <f>(C40+D40+E40+F40+G40+V40+W40+X40+Y40+Z40+BG40+BH40+BI40+BJ40+BK40)/3</f>
        <v>10.666666666666666</v>
      </c>
      <c r="BY40" s="15">
        <f>(H40+I40+J40+K40+L40+AA40+AB40+AC40+AD40+AE40+BL40+BM40+BN40)/3</f>
        <v>15</v>
      </c>
      <c r="BZ40" s="15">
        <f>(M40+N40+O40+AF40+AG40+AH40+BO40)/3</f>
        <v>8.6666666666666661</v>
      </c>
      <c r="CA40" s="34">
        <f>(P40+Q40+AI40+AJ40+BP40+BQ40+BR40)/3</f>
        <v>7.666666666666667</v>
      </c>
      <c r="CB40" s="50">
        <f>(R40+S40+T40+AK40+AL40+AM40+BS40+BT40+BU40)/3</f>
        <v>12</v>
      </c>
      <c r="CC40" s="45">
        <f>CB40+CA40+BZ40+BY40+BX40</f>
        <v>54</v>
      </c>
    </row>
    <row r="41" spans="1:81" x14ac:dyDescent="0.25">
      <c r="A41" s="2">
        <v>40</v>
      </c>
      <c r="B41" s="19" t="s">
        <v>108</v>
      </c>
      <c r="C41" s="2">
        <v>1</v>
      </c>
      <c r="D41" s="2">
        <v>1</v>
      </c>
      <c r="E41" s="2">
        <v>1</v>
      </c>
      <c r="F41" s="2">
        <v>4</v>
      </c>
      <c r="G41" s="2">
        <v>3</v>
      </c>
      <c r="H41" s="2">
        <v>3</v>
      </c>
      <c r="I41" s="2">
        <v>3</v>
      </c>
      <c r="J41" s="2">
        <v>3</v>
      </c>
      <c r="K41" s="2">
        <v>2</v>
      </c>
      <c r="L41" s="2">
        <v>2</v>
      </c>
      <c r="M41" s="2">
        <v>4</v>
      </c>
      <c r="N41" s="2">
        <v>5</v>
      </c>
      <c r="O41" s="2">
        <v>3</v>
      </c>
      <c r="P41" s="2">
        <v>2</v>
      </c>
      <c r="Q41" s="2">
        <v>3</v>
      </c>
      <c r="R41" s="2">
        <v>5</v>
      </c>
      <c r="S41" s="2">
        <v>1</v>
      </c>
      <c r="T41" s="2">
        <v>5</v>
      </c>
      <c r="U41" s="12">
        <f>SUM(C41:T41)</f>
        <v>51</v>
      </c>
      <c r="V41" s="2">
        <v>1</v>
      </c>
      <c r="W41" s="2">
        <v>1</v>
      </c>
      <c r="X41" s="2">
        <v>1</v>
      </c>
      <c r="Y41" s="2">
        <v>4</v>
      </c>
      <c r="Z41" s="2">
        <v>3</v>
      </c>
      <c r="AA41" s="2">
        <v>4</v>
      </c>
      <c r="AB41" s="2">
        <v>3</v>
      </c>
      <c r="AC41" s="2">
        <v>3</v>
      </c>
      <c r="AD41" s="2">
        <v>2</v>
      </c>
      <c r="AE41" s="2">
        <v>5</v>
      </c>
      <c r="AF41" s="2">
        <v>4</v>
      </c>
      <c r="AG41" s="2">
        <v>5</v>
      </c>
      <c r="AH41" s="2">
        <v>5</v>
      </c>
      <c r="AI41" s="2">
        <v>3</v>
      </c>
      <c r="AJ41" s="2">
        <v>3</v>
      </c>
      <c r="AK41" s="2">
        <v>3</v>
      </c>
      <c r="AL41" s="2">
        <v>3</v>
      </c>
      <c r="AM41" s="2">
        <v>3</v>
      </c>
      <c r="AN41" s="12">
        <f>SUM(SUM(V41:AM41))</f>
        <v>56</v>
      </c>
      <c r="AO41" s="13">
        <f>AVERAGE(AN41,U41)</f>
        <v>53.5</v>
      </c>
      <c r="AP41" s="31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12">
        <f>SUM(AQ41:BE41)</f>
        <v>0</v>
      </c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12">
        <f>SUM(BG41:BU41)</f>
        <v>0</v>
      </c>
      <c r="BW41" s="13">
        <f>AVERAGE(BF41,BV41)</f>
        <v>0</v>
      </c>
      <c r="BX41" s="15">
        <f>(C41+D41+E41+F41+G41+V41+W41+X41+Y41+Z41)/2</f>
        <v>10</v>
      </c>
      <c r="BY41" s="15">
        <f>(H41+I41+J41+K41+L41+AA41+AB41+AC41+AD41+AE41)/2</f>
        <v>15</v>
      </c>
      <c r="BZ41" s="15">
        <f>(M41+N41+O41+AF41+AG41+AH41)/2</f>
        <v>13</v>
      </c>
      <c r="CA41" s="34">
        <f>(P41+Q41+AI41+AJ41)/2</f>
        <v>5.5</v>
      </c>
      <c r="CB41" s="50">
        <f>(R41+S41+T41+AK41+AL41+AM41)/2</f>
        <v>10</v>
      </c>
      <c r="CC41" s="45">
        <f>CB41+CA41+BZ41+BY41+BX41</f>
        <v>53.5</v>
      </c>
    </row>
    <row r="42" spans="1:81" x14ac:dyDescent="0.25">
      <c r="A42" s="2">
        <v>41</v>
      </c>
      <c r="B42" s="33" t="s">
        <v>118</v>
      </c>
      <c r="C42" s="2">
        <v>1</v>
      </c>
      <c r="D42" s="2">
        <v>0</v>
      </c>
      <c r="E42" s="2">
        <v>0</v>
      </c>
      <c r="F42" s="2">
        <v>3</v>
      </c>
      <c r="G42" s="2">
        <v>3</v>
      </c>
      <c r="H42" s="2">
        <v>3</v>
      </c>
      <c r="I42" s="2">
        <v>4</v>
      </c>
      <c r="J42" s="2">
        <v>3</v>
      </c>
      <c r="K42" s="2">
        <v>4</v>
      </c>
      <c r="L42" s="2">
        <v>4</v>
      </c>
      <c r="M42" s="2">
        <v>5</v>
      </c>
      <c r="N42" s="2">
        <v>4</v>
      </c>
      <c r="O42" s="2">
        <v>3</v>
      </c>
      <c r="P42" s="2">
        <v>2</v>
      </c>
      <c r="Q42" s="2">
        <v>3</v>
      </c>
      <c r="R42" s="2">
        <v>4</v>
      </c>
      <c r="S42" s="2">
        <v>3</v>
      </c>
      <c r="T42" s="2">
        <v>4</v>
      </c>
      <c r="U42" s="12">
        <f>SUM(C42:T42)</f>
        <v>53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2">
        <f>SUM(SUM(V42:AM42))</f>
        <v>0</v>
      </c>
      <c r="AO42" s="13">
        <f>U42</f>
        <v>53</v>
      </c>
      <c r="AP42" s="2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12">
        <f>SUM(AQ42:BE42)</f>
        <v>0</v>
      </c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12">
        <f>SUM(BG42:BU42)</f>
        <v>0</v>
      </c>
      <c r="BW42" s="13">
        <f>AVERAGE(BF42,BV42)</f>
        <v>0</v>
      </c>
      <c r="BX42" s="15">
        <f>C42+D42+E42+F42+G42</f>
        <v>7</v>
      </c>
      <c r="BY42" s="15">
        <f>H42+I42+J42+K42+L42</f>
        <v>18</v>
      </c>
      <c r="BZ42" s="15">
        <f>M42+N42+O42</f>
        <v>12</v>
      </c>
      <c r="CA42" s="15">
        <f>P42+Q42</f>
        <v>5</v>
      </c>
      <c r="CB42" s="43">
        <f>R42+S42+T42</f>
        <v>11</v>
      </c>
      <c r="CC42" s="45">
        <f>CB42+CA42+BZ42+BY42+BX42</f>
        <v>53</v>
      </c>
    </row>
    <row r="43" spans="1:81" ht="30" x14ac:dyDescent="0.25">
      <c r="A43" s="2">
        <v>42</v>
      </c>
      <c r="B43" s="10" t="s">
        <v>103</v>
      </c>
      <c r="C43" s="2">
        <v>1</v>
      </c>
      <c r="D43" s="2">
        <v>1</v>
      </c>
      <c r="E43" s="2">
        <v>1</v>
      </c>
      <c r="F43" s="2">
        <v>4</v>
      </c>
      <c r="G43" s="2">
        <v>3</v>
      </c>
      <c r="H43" s="2">
        <v>5</v>
      </c>
      <c r="I43" s="2">
        <v>3</v>
      </c>
      <c r="J43" s="2">
        <v>2</v>
      </c>
      <c r="K43" s="2">
        <v>3</v>
      </c>
      <c r="L43" s="2">
        <v>5</v>
      </c>
      <c r="M43" s="2">
        <v>4</v>
      </c>
      <c r="N43" s="2">
        <v>5</v>
      </c>
      <c r="O43" s="2">
        <v>3</v>
      </c>
      <c r="P43" s="2">
        <v>3</v>
      </c>
      <c r="Q43" s="2">
        <v>5</v>
      </c>
      <c r="R43" s="2">
        <v>5</v>
      </c>
      <c r="S43" s="2">
        <v>5</v>
      </c>
      <c r="T43" s="2">
        <v>5</v>
      </c>
      <c r="U43" s="12">
        <f>SUM(C43:T43)</f>
        <v>63</v>
      </c>
      <c r="V43" s="2">
        <v>1</v>
      </c>
      <c r="W43" s="2">
        <v>1</v>
      </c>
      <c r="X43" s="2">
        <v>1</v>
      </c>
      <c r="Y43" s="2">
        <v>5</v>
      </c>
      <c r="Z43" s="2">
        <v>3</v>
      </c>
      <c r="AA43" s="2">
        <v>5</v>
      </c>
      <c r="AB43" s="2">
        <v>4</v>
      </c>
      <c r="AC43" s="2">
        <v>2</v>
      </c>
      <c r="AD43" s="2">
        <v>3</v>
      </c>
      <c r="AE43" s="2">
        <v>5</v>
      </c>
      <c r="AF43" s="2">
        <v>4</v>
      </c>
      <c r="AG43" s="2">
        <v>4</v>
      </c>
      <c r="AH43" s="2">
        <v>5</v>
      </c>
      <c r="AI43" s="2">
        <v>4</v>
      </c>
      <c r="AJ43" s="2">
        <v>3</v>
      </c>
      <c r="AK43" s="2">
        <v>5</v>
      </c>
      <c r="AL43" s="2">
        <v>3</v>
      </c>
      <c r="AM43" s="2">
        <v>1</v>
      </c>
      <c r="AN43" s="12">
        <f>SUM(SUM(V43:AM43))</f>
        <v>59</v>
      </c>
      <c r="AO43" s="13">
        <f>AVERAGE(AN43,U43)</f>
        <v>61</v>
      </c>
      <c r="AP43" s="31">
        <v>20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2">
        <f>SUM(AQ43:BE43)</f>
        <v>0</v>
      </c>
      <c r="BG43" s="2">
        <v>1</v>
      </c>
      <c r="BH43" s="2">
        <v>1</v>
      </c>
      <c r="BI43" s="2">
        <v>1</v>
      </c>
      <c r="BJ43" s="2">
        <v>4</v>
      </c>
      <c r="BK43" s="2">
        <v>3</v>
      </c>
      <c r="BL43" s="2">
        <v>3</v>
      </c>
      <c r="BM43" s="2">
        <v>2</v>
      </c>
      <c r="BN43" s="2">
        <v>2</v>
      </c>
      <c r="BO43" s="2">
        <v>5</v>
      </c>
      <c r="BP43" s="2">
        <v>2</v>
      </c>
      <c r="BQ43" s="2">
        <v>2</v>
      </c>
      <c r="BR43" s="2">
        <v>3</v>
      </c>
      <c r="BS43" s="2">
        <v>2</v>
      </c>
      <c r="BT43" s="2">
        <v>4</v>
      </c>
      <c r="BU43" s="2">
        <v>2</v>
      </c>
      <c r="BV43" s="12">
        <f>SUM(BG43:BU43)*1.2</f>
        <v>44.4</v>
      </c>
      <c r="BW43" s="13">
        <f>BV43</f>
        <v>44.4</v>
      </c>
      <c r="BX43" s="15">
        <f>(C43+D43+E43+F43+G43+V43+W43+X43+Y43+Z43+BG43+BH43+BI43+BJ43+BK43)/3</f>
        <v>10.333333333333334</v>
      </c>
      <c r="BY43" s="15">
        <f>(H43+I43+J43+K43+L43+AA43+AB43+AC43+AD43+AE43+BL43+BM43+BN43)/3</f>
        <v>14.666666666666666</v>
      </c>
      <c r="BZ43" s="15">
        <f>(M43+N43+O43+AF43+AG43+AH43+BO43)/3</f>
        <v>10</v>
      </c>
      <c r="CA43" s="34">
        <f>(P43+Q43+AI43+AJ43+BP43+BQ43+BR43)/3</f>
        <v>7.333333333333333</v>
      </c>
      <c r="CB43" s="50">
        <f>(R43+S43+T43+AK43+AL43+AM43+BS43+BT43+BU43)/3</f>
        <v>10.666666666666666</v>
      </c>
      <c r="CC43" s="45">
        <f>CB43+CA43+BZ43+BY43+BX43</f>
        <v>53</v>
      </c>
    </row>
    <row r="44" spans="1:81" x14ac:dyDescent="0.25">
      <c r="A44" s="2">
        <v>43</v>
      </c>
      <c r="B44" s="10" t="s">
        <v>113</v>
      </c>
      <c r="C44" s="2">
        <v>1</v>
      </c>
      <c r="D44" s="2">
        <v>1</v>
      </c>
      <c r="E44" s="2">
        <v>1</v>
      </c>
      <c r="F44" s="2">
        <v>5</v>
      </c>
      <c r="G44" s="2">
        <v>4</v>
      </c>
      <c r="H44" s="2">
        <v>4</v>
      </c>
      <c r="I44" s="2">
        <v>3</v>
      </c>
      <c r="J44" s="2">
        <v>3</v>
      </c>
      <c r="K44" s="2">
        <v>3</v>
      </c>
      <c r="L44" s="2">
        <v>5</v>
      </c>
      <c r="M44" s="2">
        <v>4</v>
      </c>
      <c r="N44" s="2">
        <v>2</v>
      </c>
      <c r="O44" s="2">
        <v>3</v>
      </c>
      <c r="P44" s="2">
        <v>2</v>
      </c>
      <c r="Q44" s="2">
        <v>5</v>
      </c>
      <c r="R44" s="2">
        <v>5</v>
      </c>
      <c r="S44" s="2">
        <v>3</v>
      </c>
      <c r="T44" s="2">
        <v>5</v>
      </c>
      <c r="U44" s="12">
        <f>SUM(C44:T44)</f>
        <v>59</v>
      </c>
      <c r="V44" s="2">
        <v>1</v>
      </c>
      <c r="W44" s="2">
        <v>1</v>
      </c>
      <c r="X44" s="2">
        <v>1</v>
      </c>
      <c r="Y44" s="2">
        <v>4</v>
      </c>
      <c r="Z44" s="2">
        <v>4</v>
      </c>
      <c r="AA44" s="2">
        <v>4</v>
      </c>
      <c r="AB44" s="2">
        <v>4</v>
      </c>
      <c r="AC44" s="2">
        <v>1</v>
      </c>
      <c r="AD44" s="2">
        <v>2</v>
      </c>
      <c r="AE44" s="2">
        <v>3</v>
      </c>
      <c r="AF44" s="2">
        <v>4</v>
      </c>
      <c r="AG44" s="2">
        <v>4</v>
      </c>
      <c r="AH44" s="2">
        <v>1</v>
      </c>
      <c r="AI44" s="2">
        <v>2</v>
      </c>
      <c r="AJ44" s="2">
        <v>3</v>
      </c>
      <c r="AK44" s="2">
        <v>3</v>
      </c>
      <c r="AL44" s="2">
        <v>3</v>
      </c>
      <c r="AM44" s="2">
        <v>2</v>
      </c>
      <c r="AN44" s="12">
        <f>SUM(SUM(V44:AM44))</f>
        <v>47</v>
      </c>
      <c r="AO44" s="13">
        <f>AVERAGE(AN44,U44)</f>
        <v>53</v>
      </c>
      <c r="AP44" s="31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12">
        <f>SUM(AQ44:BE44)</f>
        <v>0</v>
      </c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12">
        <f>SUM(BG44:BU44)</f>
        <v>0</v>
      </c>
      <c r="BW44" s="13">
        <f>AVERAGE(BF44,BV44)</f>
        <v>0</v>
      </c>
      <c r="BX44" s="15">
        <f>(C44+D44+E44+F44+G44+V44+W44+X44+Y44+Z44)/2</f>
        <v>11.5</v>
      </c>
      <c r="BY44" s="15">
        <f>(H44+I44+J44+K44+L44+AA44+AB44+AC44+AD44+AE44)/2</f>
        <v>16</v>
      </c>
      <c r="BZ44" s="15">
        <f>(M44+N44+O44+AF44+AG44+AH44)/2</f>
        <v>9</v>
      </c>
      <c r="CA44" s="34">
        <f>(P44+Q44+AI44+AJ44)/2</f>
        <v>6</v>
      </c>
      <c r="CB44" s="50">
        <f>(R44+S44+T44+AK44+AL44+AM44)/2</f>
        <v>10.5</v>
      </c>
      <c r="CC44" s="45">
        <f>CB44+CA44+BZ44+BY44+BX44</f>
        <v>53</v>
      </c>
    </row>
    <row r="45" spans="1:81" x14ac:dyDescent="0.25">
      <c r="A45" s="2">
        <v>44</v>
      </c>
      <c r="B45" s="19" t="s">
        <v>70</v>
      </c>
      <c r="C45" s="2">
        <v>1</v>
      </c>
      <c r="D45" s="2">
        <v>1</v>
      </c>
      <c r="E45" s="2">
        <v>1</v>
      </c>
      <c r="F45" s="2">
        <v>4</v>
      </c>
      <c r="G45" s="2">
        <v>1</v>
      </c>
      <c r="H45" s="2">
        <v>5</v>
      </c>
      <c r="I45" s="2">
        <v>3</v>
      </c>
      <c r="J45" s="2">
        <v>2</v>
      </c>
      <c r="K45" s="2">
        <v>1</v>
      </c>
      <c r="L45" s="2">
        <v>5</v>
      </c>
      <c r="M45" s="2">
        <v>3</v>
      </c>
      <c r="N45" s="2">
        <v>4</v>
      </c>
      <c r="O45" s="2">
        <v>2</v>
      </c>
      <c r="P45" s="2">
        <v>3</v>
      </c>
      <c r="Q45" s="2">
        <v>5</v>
      </c>
      <c r="R45" s="2">
        <v>5</v>
      </c>
      <c r="S45" s="2">
        <v>2</v>
      </c>
      <c r="T45" s="2">
        <v>4</v>
      </c>
      <c r="U45" s="12">
        <f>SUM(C45:T45)</f>
        <v>52</v>
      </c>
      <c r="V45" s="2">
        <v>1</v>
      </c>
      <c r="W45" s="2">
        <v>1</v>
      </c>
      <c r="X45" s="2">
        <v>1</v>
      </c>
      <c r="Y45" s="2">
        <v>5</v>
      </c>
      <c r="Z45" s="2">
        <v>3</v>
      </c>
      <c r="AA45" s="2">
        <v>4</v>
      </c>
      <c r="AB45" s="2">
        <v>3</v>
      </c>
      <c r="AC45" s="2">
        <v>3</v>
      </c>
      <c r="AD45" s="2">
        <v>3</v>
      </c>
      <c r="AE45" s="2">
        <v>5</v>
      </c>
      <c r="AF45" s="2">
        <v>4</v>
      </c>
      <c r="AG45" s="2">
        <v>5</v>
      </c>
      <c r="AH45" s="2">
        <v>5</v>
      </c>
      <c r="AI45" s="2">
        <v>4</v>
      </c>
      <c r="AJ45" s="2">
        <v>1</v>
      </c>
      <c r="AK45" s="2">
        <v>2</v>
      </c>
      <c r="AL45" s="2">
        <v>3</v>
      </c>
      <c r="AM45" s="2">
        <v>1</v>
      </c>
      <c r="AN45" s="12">
        <f>SUM(SUM(V45:AM45))</f>
        <v>54</v>
      </c>
      <c r="AO45" s="13">
        <f>AVERAGE(AN45,U45)</f>
        <v>53</v>
      </c>
      <c r="AP45" s="5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2">
        <f>SUM(AQ45:BE45)</f>
        <v>0</v>
      </c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12">
        <f>SUM(BG45:BU45)</f>
        <v>0</v>
      </c>
      <c r="BW45" s="13">
        <f>AVERAGE(BF45,BV45)</f>
        <v>0</v>
      </c>
      <c r="BX45" s="15">
        <f>(C45+D45+E45+F45+G45+V45+W45+X45+Y45+Z45)/2</f>
        <v>9.5</v>
      </c>
      <c r="BY45" s="15">
        <f>(H45+I45+J45+K45+L45+AA45+AB45+AC45+AD45+AE45)/2</f>
        <v>17</v>
      </c>
      <c r="BZ45" s="15">
        <f>(M45+N45+O45+AF45+AG45+AH45)/2</f>
        <v>11.5</v>
      </c>
      <c r="CA45" s="34">
        <f>(P45+Q45+AI45+AJ45)/2</f>
        <v>6.5</v>
      </c>
      <c r="CB45" s="50">
        <f>(R45+S45+T45+AK45+AL45+AM45)/2</f>
        <v>8.5</v>
      </c>
      <c r="CC45" s="45">
        <f>CB45+CA45+BZ45+BY45+BX45</f>
        <v>53</v>
      </c>
    </row>
    <row r="46" spans="1:81" ht="30" x14ac:dyDescent="0.25">
      <c r="A46" s="2">
        <v>45</v>
      </c>
      <c r="B46" s="19" t="s">
        <v>73</v>
      </c>
      <c r="C46" s="2">
        <v>1</v>
      </c>
      <c r="D46" s="2">
        <v>1</v>
      </c>
      <c r="E46" s="2">
        <v>1</v>
      </c>
      <c r="F46" s="2">
        <v>3</v>
      </c>
      <c r="G46" s="2">
        <v>3</v>
      </c>
      <c r="H46" s="2">
        <v>5</v>
      </c>
      <c r="I46" s="2">
        <v>2</v>
      </c>
      <c r="J46" s="2">
        <v>2</v>
      </c>
      <c r="K46" s="2">
        <v>2</v>
      </c>
      <c r="L46" s="2">
        <v>5</v>
      </c>
      <c r="M46" s="2">
        <v>3</v>
      </c>
      <c r="N46" s="2">
        <v>4</v>
      </c>
      <c r="O46" s="2">
        <v>4</v>
      </c>
      <c r="P46" s="2">
        <v>3</v>
      </c>
      <c r="Q46" s="2">
        <v>5</v>
      </c>
      <c r="R46" s="2">
        <v>5</v>
      </c>
      <c r="S46" s="2">
        <v>5</v>
      </c>
      <c r="T46" s="2">
        <v>5</v>
      </c>
      <c r="U46" s="12">
        <f>SUM(C46:T46)</f>
        <v>59</v>
      </c>
      <c r="V46" s="2">
        <v>1</v>
      </c>
      <c r="W46" s="2">
        <v>1</v>
      </c>
      <c r="X46" s="2">
        <v>1</v>
      </c>
      <c r="Y46" s="2">
        <v>5</v>
      </c>
      <c r="Z46" s="2">
        <v>2</v>
      </c>
      <c r="AA46" s="2">
        <v>2</v>
      </c>
      <c r="AB46" s="2">
        <v>2</v>
      </c>
      <c r="AC46" s="2">
        <v>2</v>
      </c>
      <c r="AD46" s="2">
        <v>2</v>
      </c>
      <c r="AE46" s="2">
        <v>5</v>
      </c>
      <c r="AF46" s="2">
        <v>4</v>
      </c>
      <c r="AG46" s="2">
        <v>5</v>
      </c>
      <c r="AH46" s="2">
        <v>5</v>
      </c>
      <c r="AI46" s="2">
        <v>2</v>
      </c>
      <c r="AJ46" s="2">
        <v>3</v>
      </c>
      <c r="AK46" s="2">
        <v>3</v>
      </c>
      <c r="AL46" s="2">
        <v>5</v>
      </c>
      <c r="AM46" s="2">
        <v>3</v>
      </c>
      <c r="AN46" s="12">
        <f>SUM(SUM(V46:AM46))</f>
        <v>53</v>
      </c>
      <c r="AO46" s="13">
        <f>AVERAGE(AN46,U46)</f>
        <v>56</v>
      </c>
      <c r="AP46" s="52">
        <v>31</v>
      </c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2">
        <f>SUM(AQ46:BE46)</f>
        <v>0</v>
      </c>
      <c r="BG46" s="2">
        <v>1</v>
      </c>
      <c r="BH46" s="2">
        <v>1</v>
      </c>
      <c r="BI46" s="2">
        <v>1</v>
      </c>
      <c r="BJ46" s="2">
        <v>5</v>
      </c>
      <c r="BK46" s="2">
        <v>3</v>
      </c>
      <c r="BL46" s="2">
        <v>4</v>
      </c>
      <c r="BM46" s="2">
        <v>3</v>
      </c>
      <c r="BN46" s="2">
        <v>2</v>
      </c>
      <c r="BO46" s="2">
        <v>5</v>
      </c>
      <c r="BP46" s="2">
        <v>5</v>
      </c>
      <c r="BQ46" s="2">
        <v>3</v>
      </c>
      <c r="BR46" s="2">
        <v>4</v>
      </c>
      <c r="BS46" s="2">
        <v>2</v>
      </c>
      <c r="BT46" s="2">
        <v>4</v>
      </c>
      <c r="BU46" s="2">
        <v>3</v>
      </c>
      <c r="BV46" s="12">
        <f>SUM(BG46:BU46)*1.2</f>
        <v>55.199999999999996</v>
      </c>
      <c r="BW46" s="13">
        <f>BV46</f>
        <v>55.199999999999996</v>
      </c>
      <c r="BX46" s="15">
        <f>(C46+D46+E46+F46+G46+V46+W46+X46+Y46+Z46+BG46+BH46+BI46+BJ46+BK46)/3</f>
        <v>10</v>
      </c>
      <c r="BY46" s="15">
        <f>(H46+I46+J46+K46+L46+AA46+AB46+AC46+AD46+AE46+BL46+BM46+BN46)/3</f>
        <v>12.666666666666666</v>
      </c>
      <c r="BZ46" s="15">
        <f>(M46+N46+O46+AF46+AG46+AH46+BO46)/3</f>
        <v>10</v>
      </c>
      <c r="CA46" s="34">
        <f>(P46+Q46+AI46+AJ46+BP46+BQ46+BR46)/3</f>
        <v>8.3333333333333339</v>
      </c>
      <c r="CB46" s="50">
        <f>(R46+S46+T46+AK46+AL46+AM46+BS46+BT46+BU46)/3</f>
        <v>11.666666666666666</v>
      </c>
      <c r="CC46" s="45">
        <f>CB46+CA46+BZ46+BY46+BX46</f>
        <v>52.666666666666664</v>
      </c>
    </row>
    <row r="47" spans="1:81" x14ac:dyDescent="0.25">
      <c r="A47" s="2">
        <v>46</v>
      </c>
      <c r="B47" s="22" t="s">
        <v>110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2">
        <f>SUM(C47:T47)</f>
        <v>0</v>
      </c>
      <c r="V47" s="2">
        <v>1</v>
      </c>
      <c r="W47" s="2">
        <v>1</v>
      </c>
      <c r="X47" s="2">
        <v>1</v>
      </c>
      <c r="Y47" s="2">
        <v>5</v>
      </c>
      <c r="Z47" s="2">
        <v>3</v>
      </c>
      <c r="AA47" s="2">
        <v>5</v>
      </c>
      <c r="AB47" s="2">
        <v>4</v>
      </c>
      <c r="AC47" s="2">
        <v>2</v>
      </c>
      <c r="AD47" s="2">
        <v>3</v>
      </c>
      <c r="AE47" s="2">
        <v>5</v>
      </c>
      <c r="AF47" s="2">
        <v>3</v>
      </c>
      <c r="AG47" s="2">
        <v>5</v>
      </c>
      <c r="AH47" s="2">
        <v>5</v>
      </c>
      <c r="AI47" s="2">
        <v>2</v>
      </c>
      <c r="AJ47" s="2">
        <v>2</v>
      </c>
      <c r="AK47" s="2">
        <f>+AL47</f>
        <v>2</v>
      </c>
      <c r="AL47" s="2">
        <v>2</v>
      </c>
      <c r="AM47" s="2">
        <v>1</v>
      </c>
      <c r="AN47" s="12">
        <f>SUM(SUM(V47:AM47))</f>
        <v>52</v>
      </c>
      <c r="AO47" s="13">
        <f>AN47</f>
        <v>52</v>
      </c>
      <c r="AP47" s="31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2">
        <f>SUM(AQ47:BE47)</f>
        <v>0</v>
      </c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12">
        <f>SUM(BG47:BU47)</f>
        <v>0</v>
      </c>
      <c r="BW47" s="13">
        <f>AVERAGE(BF47,BV47)</f>
        <v>0</v>
      </c>
      <c r="BX47" s="15">
        <f>V47+W47+X47+Y47+Z47</f>
        <v>11</v>
      </c>
      <c r="BY47" s="15">
        <f>AA47+AB47+AC47+AD47+AE47</f>
        <v>19</v>
      </c>
      <c r="BZ47" s="15">
        <f>AF47+AG47+AH47</f>
        <v>13</v>
      </c>
      <c r="CA47" s="15">
        <f>AI47+AJ47</f>
        <v>4</v>
      </c>
      <c r="CB47" s="44">
        <f>AK47+AL47+AM47</f>
        <v>5</v>
      </c>
      <c r="CC47" s="45">
        <f>CB47+CA47+BZ47+BY47+BX47</f>
        <v>52</v>
      </c>
    </row>
    <row r="48" spans="1:81" ht="30" x14ac:dyDescent="0.25">
      <c r="A48" s="2">
        <v>47</v>
      </c>
      <c r="B48" s="19" t="s">
        <v>92</v>
      </c>
      <c r="C48" s="2">
        <v>1</v>
      </c>
      <c r="D48" s="2">
        <v>1</v>
      </c>
      <c r="E48" s="2">
        <v>1</v>
      </c>
      <c r="F48" s="2">
        <v>3</v>
      </c>
      <c r="G48" s="2">
        <v>3</v>
      </c>
      <c r="H48" s="2">
        <v>5</v>
      </c>
      <c r="I48" s="2">
        <v>3</v>
      </c>
      <c r="J48" s="2">
        <v>2</v>
      </c>
      <c r="K48" s="2">
        <v>3</v>
      </c>
      <c r="L48" s="2">
        <v>5</v>
      </c>
      <c r="M48" s="2">
        <v>4</v>
      </c>
      <c r="N48" s="2">
        <v>5</v>
      </c>
      <c r="O48" s="2">
        <v>4</v>
      </c>
      <c r="P48" s="2">
        <v>3</v>
      </c>
      <c r="Q48" s="2">
        <v>5</v>
      </c>
      <c r="R48" s="2">
        <v>5</v>
      </c>
      <c r="S48" s="2">
        <v>5</v>
      </c>
      <c r="T48" s="2">
        <v>5</v>
      </c>
      <c r="U48" s="12">
        <f>SUM(C48:T48)</f>
        <v>63</v>
      </c>
      <c r="V48" s="2">
        <v>1</v>
      </c>
      <c r="W48" s="2">
        <v>1</v>
      </c>
      <c r="X48" s="2">
        <v>1</v>
      </c>
      <c r="Y48" s="2">
        <v>5</v>
      </c>
      <c r="Z48" s="2">
        <v>3</v>
      </c>
      <c r="AA48" s="2">
        <v>5</v>
      </c>
      <c r="AB48" s="2">
        <v>4</v>
      </c>
      <c r="AC48" s="2">
        <v>2</v>
      </c>
      <c r="AD48" s="2">
        <v>2</v>
      </c>
      <c r="AE48" s="2">
        <v>5</v>
      </c>
      <c r="AF48" s="2">
        <v>3</v>
      </c>
      <c r="AG48" s="2">
        <v>5</v>
      </c>
      <c r="AH48" s="2">
        <v>5</v>
      </c>
      <c r="AI48" s="2">
        <v>3</v>
      </c>
      <c r="AJ48" s="2">
        <v>3</v>
      </c>
      <c r="AK48" s="2">
        <v>3</v>
      </c>
      <c r="AL48" s="2">
        <v>4</v>
      </c>
      <c r="AM48" s="2">
        <v>2</v>
      </c>
      <c r="AN48" s="12">
        <f>SUM(SUM(V48:AM48))</f>
        <v>57</v>
      </c>
      <c r="AO48" s="13">
        <f>AVERAGE(AN48,U48)</f>
        <v>60</v>
      </c>
      <c r="AP48" s="31">
        <v>48</v>
      </c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12">
        <f>SUM(AQ48:BE48)</f>
        <v>0</v>
      </c>
      <c r="BG48" s="2">
        <v>1</v>
      </c>
      <c r="BH48" s="2">
        <v>1</v>
      </c>
      <c r="BI48" s="2">
        <v>1</v>
      </c>
      <c r="BJ48" s="2">
        <v>4</v>
      </c>
      <c r="BK48" s="2">
        <v>2</v>
      </c>
      <c r="BL48" s="2">
        <v>3</v>
      </c>
      <c r="BM48" s="2">
        <v>3</v>
      </c>
      <c r="BN48" s="2">
        <v>2</v>
      </c>
      <c r="BO48" s="2">
        <v>5</v>
      </c>
      <c r="BP48" s="2">
        <v>1</v>
      </c>
      <c r="BQ48" s="2">
        <v>3</v>
      </c>
      <c r="BR48" s="2">
        <v>4</v>
      </c>
      <c r="BS48" s="2">
        <v>2</v>
      </c>
      <c r="BT48" s="2">
        <v>1</v>
      </c>
      <c r="BU48" s="2">
        <v>3</v>
      </c>
      <c r="BV48" s="12">
        <f>SUM(BG48:BU48)*1.2</f>
        <v>43.199999999999996</v>
      </c>
      <c r="BW48" s="13">
        <f>BV48</f>
        <v>43.199999999999996</v>
      </c>
      <c r="BX48" s="15">
        <f>(C48+D48+E48+F48+G48+V48+W48+X48+Y48+Z48+BG48+BH48+BI48+BJ48+BK48)/3</f>
        <v>9.6666666666666661</v>
      </c>
      <c r="BY48" s="15">
        <f>(H48+I48+J48+K48+L48+AA48+AB48+AC48+AD48+AE48+BL48+BM48+BN48)/3</f>
        <v>14.666666666666666</v>
      </c>
      <c r="BZ48" s="15">
        <f>(M48+N48+O48+AF48+AG48+AH48+BO48)/3</f>
        <v>10.333333333333334</v>
      </c>
      <c r="CA48" s="34">
        <f>(P48+Q48+AI48+AJ48+BP48+BQ48+BR48)/3</f>
        <v>7.333333333333333</v>
      </c>
      <c r="CB48" s="50">
        <f>(R48+S48+T48+AK48+AL48+AM48+BS48+BT48+BU48)/3</f>
        <v>10</v>
      </c>
      <c r="CC48" s="45">
        <f>CB48+CA48+BZ48+BY48+BX48</f>
        <v>51.999999999999993</v>
      </c>
    </row>
    <row r="49" spans="1:81" ht="30" x14ac:dyDescent="0.25">
      <c r="A49" s="2">
        <v>48</v>
      </c>
      <c r="B49" s="10" t="s">
        <v>93</v>
      </c>
      <c r="C49" s="2">
        <v>1</v>
      </c>
      <c r="D49" s="2">
        <v>1</v>
      </c>
      <c r="E49" s="2">
        <v>1</v>
      </c>
      <c r="F49" s="2">
        <v>4</v>
      </c>
      <c r="G49" s="2">
        <v>3</v>
      </c>
      <c r="H49" s="2">
        <v>5</v>
      </c>
      <c r="I49" s="2">
        <v>5</v>
      </c>
      <c r="J49" s="2">
        <v>2</v>
      </c>
      <c r="K49" s="2">
        <v>2</v>
      </c>
      <c r="L49" s="2">
        <v>5</v>
      </c>
      <c r="M49" s="2">
        <v>4</v>
      </c>
      <c r="N49" s="2">
        <v>5</v>
      </c>
      <c r="O49" s="2">
        <v>3</v>
      </c>
      <c r="P49" s="2">
        <v>3</v>
      </c>
      <c r="Q49" s="2">
        <v>5</v>
      </c>
      <c r="R49" s="2">
        <v>5</v>
      </c>
      <c r="S49" s="2">
        <v>5</v>
      </c>
      <c r="T49" s="2">
        <v>5</v>
      </c>
      <c r="U49" s="12">
        <f>SUM(C49:T49)</f>
        <v>64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2">
        <f>SUM(SUM(V49:AM49))</f>
        <v>0</v>
      </c>
      <c r="AO49" s="13">
        <f>U49</f>
        <v>64</v>
      </c>
      <c r="AP49" s="31">
        <v>7</v>
      </c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12">
        <f>SUM(AQ49:BE49)</f>
        <v>0</v>
      </c>
      <c r="BG49" s="2">
        <v>1</v>
      </c>
      <c r="BH49" s="2">
        <v>1</v>
      </c>
      <c r="BI49" s="2">
        <v>1</v>
      </c>
      <c r="BJ49" s="2">
        <v>4</v>
      </c>
      <c r="BK49" s="2">
        <v>1</v>
      </c>
      <c r="BL49" s="2">
        <v>3</v>
      </c>
      <c r="BM49" s="2">
        <v>3</v>
      </c>
      <c r="BN49" s="2">
        <v>2</v>
      </c>
      <c r="BO49" s="2">
        <v>5</v>
      </c>
      <c r="BP49" s="2">
        <v>3</v>
      </c>
      <c r="BQ49" s="2">
        <v>3</v>
      </c>
      <c r="BR49" s="2">
        <v>3</v>
      </c>
      <c r="BS49" s="2">
        <v>2</v>
      </c>
      <c r="BT49" s="2">
        <v>3</v>
      </c>
      <c r="BU49" s="2">
        <v>3</v>
      </c>
      <c r="BV49" s="12">
        <f>SUM(BG49:BU49)*1.2</f>
        <v>45.6</v>
      </c>
      <c r="BW49" s="13">
        <f>BV49</f>
        <v>45.6</v>
      </c>
      <c r="BX49" s="15">
        <f>(C49+D49+E49+F49+G49+BG49+BH49+BI49+BJ49+BK49)/2</f>
        <v>9</v>
      </c>
      <c r="BY49" s="15">
        <f>(H49+I49+J49+K49+L49+BL49+BM49+BN49)/2</f>
        <v>13.5</v>
      </c>
      <c r="BZ49" s="15">
        <f>(M49+N49+O49+BO49)/2</f>
        <v>8.5</v>
      </c>
      <c r="CA49" s="15">
        <f>(P49+Q49+BP49+BQ49+BR49)/2</f>
        <v>8.5</v>
      </c>
      <c r="CB49" s="44">
        <f>(R49+S49+T49+BS49+BT49+BU49)/2</f>
        <v>11.5</v>
      </c>
      <c r="CC49" s="45">
        <f>CB49+CA49+BZ49+BY49+BX49</f>
        <v>51</v>
      </c>
    </row>
    <row r="50" spans="1:81" x14ac:dyDescent="0.25">
      <c r="A50" s="24"/>
      <c r="B50" s="54" t="s">
        <v>127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>
        <f>SUM(M2:M49)</f>
        <v>176</v>
      </c>
      <c r="N50" s="54">
        <f>SUM(N2:N49)</f>
        <v>200</v>
      </c>
      <c r="O50" s="54">
        <f>SUM(O2:O49)</f>
        <v>140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>
        <f>SUM(AF3:AF49)</f>
        <v>71</v>
      </c>
      <c r="AG50" s="54">
        <f>SUM(AG3:AG49)</f>
        <v>94</v>
      </c>
      <c r="AH50" s="54">
        <f>SUM(AH3:AH49)</f>
        <v>89</v>
      </c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5">
        <f>SUM(BX26:BX49)/48</f>
        <v>5.0069444444444446</v>
      </c>
      <c r="BY50" s="55">
        <f>SUM(BY26:BY49)/48</f>
        <v>7.7465277777777795</v>
      </c>
      <c r="BZ50" s="55">
        <f>SUM(BZ26:BZ49)/48</f>
        <v>5.4097222222222223</v>
      </c>
      <c r="CA50" s="55">
        <f>SUM(CA26:CA49)/48</f>
        <v>3.5972222222222228</v>
      </c>
      <c r="CB50" s="55">
        <f>SUM(CB26:CB49)/48</f>
        <v>5.7361111111111107</v>
      </c>
      <c r="CC50" s="55">
        <f>SUM(CC26:CC49)/48</f>
        <v>27.700694444444448</v>
      </c>
    </row>
    <row r="51" spans="1:81" x14ac:dyDescent="0.25">
      <c r="B51" s="29" t="s">
        <v>116</v>
      </c>
      <c r="BX51" s="38"/>
      <c r="BY51" s="38"/>
    </row>
    <row r="52" spans="1:81" x14ac:dyDescent="0.25">
      <c r="BX52" s="42"/>
      <c r="BY52" s="42"/>
    </row>
  </sheetData>
  <autoFilter ref="A1:CC49">
    <sortState ref="A2:CC51">
      <sortCondition descending="1" ref="CC1:CC49"/>
    </sortState>
  </autoFilter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Рейтинги по пунктам</vt:lpstr>
      <vt:lpstr>амбулатории</vt:lpstr>
      <vt:lpstr>стационар</vt:lpstr>
      <vt:lpstr>Лист1</vt:lpstr>
      <vt:lpstr>'Рейтинги по пунктам'!_FilterDatabase_0</vt:lpstr>
      <vt:lpstr>'Рейтинги по пунктам'!_FilterDatabase_0_0</vt:lpstr>
      <vt:lpstr>'Рейтинги по пунктам'!Print_Area_0</vt:lpstr>
      <vt:lpstr>'Рейтинги по пунктам'!Print_Area_0_0</vt:lpstr>
      <vt:lpstr>'Рейтинги по пунктам'!Область_печати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revision>4</cp:revision>
  <dcterms:created xsi:type="dcterms:W3CDTF">2006-09-28T05:33:49Z</dcterms:created>
  <dcterms:modified xsi:type="dcterms:W3CDTF">2016-11-23T09:26:40Z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