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мбулатория" sheetId="2" r:id="rId1"/>
    <sheet name="Стационар" sheetId="3" r:id="rId2"/>
    <sheet name="Динамика данных" sheetId="1" r:id="rId3"/>
  </sheets>
  <calcPr calcId="145621"/>
</workbook>
</file>

<file path=xl/calcChain.xml><?xml version="1.0" encoding="utf-8"?>
<calcChain xmlns="http://schemas.openxmlformats.org/spreadsheetml/2006/main">
  <c r="BZ27" i="3" l="1"/>
  <c r="AO50" i="3"/>
  <c r="BY50" i="3"/>
  <c r="BZ50" i="3"/>
  <c r="CA50" i="3"/>
  <c r="CB50" i="3"/>
  <c r="BX50" i="3"/>
  <c r="AO66" i="2"/>
  <c r="AR66" i="2"/>
  <c r="AP66" i="2"/>
  <c r="AQ66" i="2"/>
  <c r="AN66" i="2"/>
  <c r="AN65" i="2"/>
  <c r="AN69" i="2"/>
  <c r="E80" i="1" l="1"/>
  <c r="E78" i="1"/>
  <c r="E77" i="1"/>
  <c r="E76" i="1"/>
  <c r="E75" i="1"/>
  <c r="E71" i="1"/>
  <c r="E70" i="1"/>
  <c r="E69" i="1"/>
  <c r="E65" i="1"/>
  <c r="E62" i="1"/>
  <c r="E61" i="1"/>
  <c r="E59" i="1"/>
  <c r="E58" i="1"/>
  <c r="E57" i="1"/>
  <c r="E56" i="1"/>
  <c r="E55" i="1"/>
  <c r="E54" i="1"/>
  <c r="E53" i="1"/>
  <c r="E52" i="1"/>
  <c r="E49" i="1"/>
  <c r="E48" i="1"/>
  <c r="E47" i="1"/>
  <c r="E46" i="1"/>
  <c r="E45" i="1"/>
  <c r="E44" i="1"/>
  <c r="E43" i="1"/>
  <c r="E41" i="1"/>
  <c r="E40" i="1"/>
  <c r="E39" i="1"/>
  <c r="E38" i="1"/>
  <c r="E36" i="1"/>
  <c r="E35" i="1"/>
  <c r="E32" i="1"/>
  <c r="E31" i="1"/>
  <c r="E30" i="1"/>
  <c r="E29" i="1"/>
  <c r="E28" i="1"/>
  <c r="E26" i="1"/>
  <c r="E24" i="1"/>
  <c r="E23" i="1"/>
  <c r="E22" i="1"/>
  <c r="E21" i="1"/>
  <c r="E18" i="1"/>
  <c r="E15" i="1"/>
  <c r="E14" i="1"/>
  <c r="E12" i="1"/>
  <c r="E11" i="1"/>
  <c r="E9" i="1"/>
  <c r="E8" i="1"/>
  <c r="E7" i="1"/>
  <c r="E4" i="1"/>
  <c r="E2" i="1"/>
  <c r="CB49" i="3"/>
  <c r="CA49" i="3"/>
  <c r="BZ49" i="3"/>
  <c r="BY49" i="3"/>
  <c r="BX49" i="3"/>
  <c r="BV49" i="3"/>
  <c r="BW49" i="3" s="1"/>
  <c r="BF49" i="3"/>
  <c r="AN49" i="3"/>
  <c r="U49" i="3"/>
  <c r="AO49" i="3" s="1"/>
  <c r="CB48" i="3"/>
  <c r="CA48" i="3"/>
  <c r="BZ48" i="3"/>
  <c r="BY48" i="3"/>
  <c r="BX48" i="3"/>
  <c r="BW48" i="3"/>
  <c r="BV48" i="3"/>
  <c r="BF48" i="3"/>
  <c r="AN48" i="3"/>
  <c r="U48" i="3"/>
  <c r="CA47" i="3"/>
  <c r="BZ47" i="3"/>
  <c r="BY47" i="3"/>
  <c r="BX47" i="3"/>
  <c r="BV47" i="3"/>
  <c r="BW47" i="3" s="1"/>
  <c r="BF47" i="3"/>
  <c r="AK47" i="3"/>
  <c r="CB47" i="3" s="1"/>
  <c r="U47" i="3"/>
  <c r="CB46" i="3"/>
  <c r="CA46" i="3"/>
  <c r="BZ46" i="3"/>
  <c r="BY46" i="3"/>
  <c r="BX46" i="3"/>
  <c r="BV46" i="3"/>
  <c r="BW46" i="3" s="1"/>
  <c r="BF46" i="3"/>
  <c r="AN46" i="3"/>
  <c r="AO46" i="3" s="1"/>
  <c r="U46" i="3"/>
  <c r="CB45" i="3"/>
  <c r="CA45" i="3"/>
  <c r="BZ45" i="3"/>
  <c r="BY45" i="3"/>
  <c r="BX45" i="3"/>
  <c r="BV45" i="3"/>
  <c r="BW45" i="3" s="1"/>
  <c r="BF45" i="3"/>
  <c r="AN45" i="3"/>
  <c r="U45" i="3"/>
  <c r="CB44" i="3"/>
  <c r="CA44" i="3"/>
  <c r="BZ44" i="3"/>
  <c r="BY44" i="3"/>
  <c r="BX44" i="3"/>
  <c r="BV44" i="3"/>
  <c r="BF44" i="3"/>
  <c r="AO44" i="3"/>
  <c r="AN44" i="3"/>
  <c r="U44" i="3"/>
  <c r="CB43" i="3"/>
  <c r="CA43" i="3"/>
  <c r="BZ43" i="3"/>
  <c r="BY43" i="3"/>
  <c r="BX43" i="3"/>
  <c r="BW43" i="3"/>
  <c r="BV43" i="3"/>
  <c r="BF43" i="3"/>
  <c r="AN43" i="3"/>
  <c r="AO43" i="3" s="1"/>
  <c r="U43" i="3"/>
  <c r="CB42" i="3"/>
  <c r="CA42" i="3"/>
  <c r="BZ42" i="3"/>
  <c r="BY42" i="3"/>
  <c r="BX42" i="3"/>
  <c r="BV42" i="3"/>
  <c r="BF42" i="3"/>
  <c r="BW42" i="3" s="1"/>
  <c r="AN42" i="3"/>
  <c r="U42" i="3"/>
  <c r="AO42" i="3" s="1"/>
  <c r="CB41" i="3"/>
  <c r="CA41" i="3"/>
  <c r="BZ41" i="3"/>
  <c r="BY41" i="3"/>
  <c r="BX41" i="3"/>
  <c r="BV41" i="3"/>
  <c r="BF41" i="3"/>
  <c r="BW41" i="3" s="1"/>
  <c r="AN41" i="3"/>
  <c r="U41" i="3"/>
  <c r="CB40" i="3"/>
  <c r="CA40" i="3"/>
  <c r="BZ40" i="3"/>
  <c r="BY40" i="3"/>
  <c r="BX40" i="3"/>
  <c r="BV40" i="3"/>
  <c r="BF40" i="3"/>
  <c r="BW40" i="3" s="1"/>
  <c r="AO40" i="3"/>
  <c r="AN40" i="3"/>
  <c r="U40" i="3"/>
  <c r="CB39" i="3"/>
  <c r="CA39" i="3"/>
  <c r="BZ39" i="3"/>
  <c r="BY39" i="3"/>
  <c r="BX39" i="3"/>
  <c r="BW39" i="3"/>
  <c r="BV39" i="3"/>
  <c r="BF39" i="3"/>
  <c r="AN39" i="3"/>
  <c r="AO39" i="3" s="1"/>
  <c r="U39" i="3"/>
  <c r="CB38" i="3"/>
  <c r="CA38" i="3"/>
  <c r="BZ38" i="3"/>
  <c r="BY38" i="3"/>
  <c r="BX38" i="3"/>
  <c r="BV38" i="3"/>
  <c r="BW38" i="3" s="1"/>
  <c r="BF38" i="3"/>
  <c r="AN38" i="3"/>
  <c r="U38" i="3"/>
  <c r="AO38" i="3" s="1"/>
  <c r="CB37" i="3"/>
  <c r="CA37" i="3"/>
  <c r="BZ37" i="3"/>
  <c r="BY37" i="3"/>
  <c r="BX37" i="3"/>
  <c r="BV37" i="3"/>
  <c r="BF37" i="3"/>
  <c r="BW37" i="3" s="1"/>
  <c r="AN37" i="3"/>
  <c r="U37" i="3"/>
  <c r="AO37" i="3" s="1"/>
  <c r="CB36" i="3"/>
  <c r="CA36" i="3"/>
  <c r="BZ36" i="3"/>
  <c r="BY36" i="3"/>
  <c r="BX36" i="3"/>
  <c r="BV36" i="3"/>
  <c r="BF36" i="3"/>
  <c r="BW36" i="3" s="1"/>
  <c r="AO36" i="3"/>
  <c r="AN36" i="3"/>
  <c r="U36" i="3"/>
  <c r="CB35" i="3"/>
  <c r="CA35" i="3"/>
  <c r="BZ35" i="3"/>
  <c r="BY35" i="3"/>
  <c r="BX35" i="3"/>
  <c r="BW35" i="3"/>
  <c r="BV35" i="3"/>
  <c r="BF35" i="3"/>
  <c r="AO35" i="3"/>
  <c r="AN35" i="3"/>
  <c r="U35" i="3"/>
  <c r="CB34" i="3"/>
  <c r="CA34" i="3"/>
  <c r="BZ34" i="3"/>
  <c r="BY34" i="3"/>
  <c r="BX34" i="3"/>
  <c r="BW34" i="3"/>
  <c r="BV34" i="3"/>
  <c r="BF34" i="3"/>
  <c r="AN34" i="3"/>
  <c r="U34" i="3"/>
  <c r="AO34" i="3" s="1"/>
  <c r="CB33" i="3"/>
  <c r="CA33" i="3"/>
  <c r="BZ33" i="3"/>
  <c r="BY33" i="3"/>
  <c r="BX33" i="3"/>
  <c r="BV33" i="3"/>
  <c r="BF33" i="3"/>
  <c r="BW33" i="3" s="1"/>
  <c r="AN33" i="3"/>
  <c r="AO33" i="3" s="1"/>
  <c r="U33" i="3"/>
  <c r="CB32" i="3"/>
  <c r="CA32" i="3"/>
  <c r="BZ32" i="3"/>
  <c r="BY32" i="3"/>
  <c r="BX32" i="3"/>
  <c r="BV32" i="3"/>
  <c r="BF32" i="3"/>
  <c r="BW32" i="3" s="1"/>
  <c r="AN32" i="3"/>
  <c r="U32" i="3"/>
  <c r="AO32" i="3" s="1"/>
  <c r="CB31" i="3"/>
  <c r="CA31" i="3"/>
  <c r="BZ31" i="3"/>
  <c r="BY31" i="3"/>
  <c r="BX31" i="3"/>
  <c r="BV31" i="3"/>
  <c r="BF31" i="3"/>
  <c r="BW31" i="3" s="1"/>
  <c r="AO31" i="3"/>
  <c r="AN31" i="3"/>
  <c r="U31" i="3"/>
  <c r="CB30" i="3"/>
  <c r="CA30" i="3"/>
  <c r="BZ30" i="3"/>
  <c r="BY30" i="3"/>
  <c r="BX30" i="3"/>
  <c r="BW30" i="3"/>
  <c r="BV30" i="3"/>
  <c r="BF30" i="3"/>
  <c r="AN30" i="3"/>
  <c r="U30" i="3"/>
  <c r="CB29" i="3"/>
  <c r="CA29" i="3"/>
  <c r="BZ29" i="3"/>
  <c r="BY29" i="3"/>
  <c r="BX29" i="3"/>
  <c r="BV29" i="3"/>
  <c r="BF29" i="3"/>
  <c r="BW29" i="3" s="1"/>
  <c r="AN29" i="3"/>
  <c r="AO29" i="3" s="1"/>
  <c r="U29" i="3"/>
  <c r="CB28" i="3"/>
  <c r="CA28" i="3"/>
  <c r="BZ28" i="3"/>
  <c r="BY28" i="3"/>
  <c r="BX28" i="3"/>
  <c r="BV28" i="3"/>
  <c r="BF28" i="3"/>
  <c r="BW28" i="3" s="1"/>
  <c r="AN28" i="3"/>
  <c r="U28" i="3"/>
  <c r="AO28" i="3" s="1"/>
  <c r="CB27" i="3"/>
  <c r="CA27" i="3"/>
  <c r="BY27" i="3"/>
  <c r="BX27" i="3"/>
  <c r="BV27" i="3"/>
  <c r="BF27" i="3"/>
  <c r="BW27" i="3" s="1"/>
  <c r="AN27" i="3"/>
  <c r="U27" i="3"/>
  <c r="CB26" i="3"/>
  <c r="CA26" i="3"/>
  <c r="BZ26" i="3"/>
  <c r="BY26" i="3"/>
  <c r="BX26" i="3"/>
  <c r="BW26" i="3"/>
  <c r="BV26" i="3"/>
  <c r="BF26" i="3"/>
  <c r="AN26" i="3"/>
  <c r="U26" i="3"/>
  <c r="AO26" i="3" s="1"/>
  <c r="CB25" i="3"/>
  <c r="CA25" i="3"/>
  <c r="BZ25" i="3"/>
  <c r="BY25" i="3"/>
  <c r="BX25" i="3"/>
  <c r="BV25" i="3"/>
  <c r="BW25" i="3" s="1"/>
  <c r="BF25" i="3"/>
  <c r="AN25" i="3"/>
  <c r="AO25" i="3" s="1"/>
  <c r="U25" i="3"/>
  <c r="CB24" i="3"/>
  <c r="CA24" i="3"/>
  <c r="BZ24" i="3"/>
  <c r="BY24" i="3"/>
  <c r="BX24" i="3"/>
  <c r="BV24" i="3"/>
  <c r="BF24" i="3"/>
  <c r="BW24" i="3" s="1"/>
  <c r="AN24" i="3"/>
  <c r="U24" i="3"/>
  <c r="AO24" i="3" s="1"/>
  <c r="CB23" i="3"/>
  <c r="CA23" i="3"/>
  <c r="BZ23" i="3"/>
  <c r="BY23" i="3"/>
  <c r="BX23" i="3"/>
  <c r="BV23" i="3"/>
  <c r="BF23" i="3"/>
  <c r="BW23" i="3" s="1"/>
  <c r="AO23" i="3"/>
  <c r="AN23" i="3"/>
  <c r="U23" i="3"/>
  <c r="CB22" i="3"/>
  <c r="CA22" i="3"/>
  <c r="BZ22" i="3"/>
  <c r="BY22" i="3"/>
  <c r="BX22" i="3"/>
  <c r="BW22" i="3"/>
  <c r="BV22" i="3"/>
  <c r="BF22" i="3"/>
  <c r="AN22" i="3"/>
  <c r="U22" i="3"/>
  <c r="CB21" i="3"/>
  <c r="CA21" i="3"/>
  <c r="BZ21" i="3"/>
  <c r="BY21" i="3"/>
  <c r="BX21" i="3"/>
  <c r="BV21" i="3"/>
  <c r="BF21" i="3"/>
  <c r="BW21" i="3" s="1"/>
  <c r="AN21" i="3"/>
  <c r="U21" i="3"/>
  <c r="AO21" i="3" s="1"/>
  <c r="CB20" i="3"/>
  <c r="CA20" i="3"/>
  <c r="BZ20" i="3"/>
  <c r="BY20" i="3"/>
  <c r="BX20" i="3"/>
  <c r="BV20" i="3"/>
  <c r="BF20" i="3"/>
  <c r="BW20" i="3" s="1"/>
  <c r="AN20" i="3"/>
  <c r="U20" i="3"/>
  <c r="AO20" i="3" s="1"/>
  <c r="CB19" i="3"/>
  <c r="CA19" i="3"/>
  <c r="BZ19" i="3"/>
  <c r="BY19" i="3"/>
  <c r="BX19" i="3"/>
  <c r="BV19" i="3"/>
  <c r="BF19" i="3"/>
  <c r="BW19" i="3" s="1"/>
  <c r="AO19" i="3"/>
  <c r="AN19" i="3"/>
  <c r="U19" i="3"/>
  <c r="CB18" i="3"/>
  <c r="CA18" i="3"/>
  <c r="BZ18" i="3"/>
  <c r="BY18" i="3"/>
  <c r="BX18" i="3"/>
  <c r="BW18" i="3"/>
  <c r="BV18" i="3"/>
  <c r="BF18" i="3"/>
  <c r="AN18" i="3"/>
  <c r="U18" i="3"/>
  <c r="AO18" i="3" s="1"/>
  <c r="CB17" i="3"/>
  <c r="CA17" i="3"/>
  <c r="BZ17" i="3"/>
  <c r="BY17" i="3"/>
  <c r="BX17" i="3"/>
  <c r="BV17" i="3"/>
  <c r="BF17" i="3"/>
  <c r="BW17" i="3" s="1"/>
  <c r="AN17" i="3"/>
  <c r="U17" i="3"/>
  <c r="AO17" i="3" s="1"/>
  <c r="CB16" i="3"/>
  <c r="CA16" i="3"/>
  <c r="BZ16" i="3"/>
  <c r="BY16" i="3"/>
  <c r="BX16" i="3"/>
  <c r="BV16" i="3"/>
  <c r="BF16" i="3"/>
  <c r="BW16" i="3" s="1"/>
  <c r="AN16" i="3"/>
  <c r="U16" i="3"/>
  <c r="AO16" i="3" s="1"/>
  <c r="CB15" i="3"/>
  <c r="CA15" i="3"/>
  <c r="BZ15" i="3"/>
  <c r="BY15" i="3"/>
  <c r="BX15" i="3"/>
  <c r="BV15" i="3"/>
  <c r="BF15" i="3"/>
  <c r="BW15" i="3" s="1"/>
  <c r="AO15" i="3"/>
  <c r="AN15" i="3"/>
  <c r="U15" i="3"/>
  <c r="CB14" i="3"/>
  <c r="CA14" i="3"/>
  <c r="BZ14" i="3"/>
  <c r="BY14" i="3"/>
  <c r="BX14" i="3"/>
  <c r="BW14" i="3"/>
  <c r="BV14" i="3"/>
  <c r="BF14" i="3"/>
  <c r="AN14" i="3"/>
  <c r="U14" i="3"/>
  <c r="AO14" i="3" s="1"/>
  <c r="CB13" i="3"/>
  <c r="CA13" i="3"/>
  <c r="BZ13" i="3"/>
  <c r="BY13" i="3"/>
  <c r="BX13" i="3"/>
  <c r="BV13" i="3"/>
  <c r="BF13" i="3"/>
  <c r="BW13" i="3" s="1"/>
  <c r="AN13" i="3"/>
  <c r="U13" i="3"/>
  <c r="AO13" i="3" s="1"/>
  <c r="CB12" i="3"/>
  <c r="CA12" i="3"/>
  <c r="BZ12" i="3"/>
  <c r="BY12" i="3"/>
  <c r="BX12" i="3"/>
  <c r="BV12" i="3"/>
  <c r="BF12" i="3"/>
  <c r="BW12" i="3" s="1"/>
  <c r="AN12" i="3"/>
  <c r="U12" i="3"/>
  <c r="AO12" i="3" s="1"/>
  <c r="CB11" i="3"/>
  <c r="CA11" i="3"/>
  <c r="BZ11" i="3"/>
  <c r="BY11" i="3"/>
  <c r="BX11" i="3"/>
  <c r="BV11" i="3"/>
  <c r="BF11" i="3"/>
  <c r="BW11" i="3" s="1"/>
  <c r="AO11" i="3"/>
  <c r="AN11" i="3"/>
  <c r="U11" i="3"/>
  <c r="CB10" i="3"/>
  <c r="CA10" i="3"/>
  <c r="BZ10" i="3"/>
  <c r="BY10" i="3"/>
  <c r="BX10" i="3"/>
  <c r="BW10" i="3"/>
  <c r="BV10" i="3"/>
  <c r="BF10" i="3"/>
  <c r="AN10" i="3"/>
  <c r="U10" i="3"/>
  <c r="AO10" i="3" s="1"/>
  <c r="CB9" i="3"/>
  <c r="CA9" i="3"/>
  <c r="BZ9" i="3"/>
  <c r="BY9" i="3"/>
  <c r="BX9" i="3"/>
  <c r="BV9" i="3"/>
  <c r="BF9" i="3"/>
  <c r="BW9" i="3" s="1"/>
  <c r="AN9" i="3"/>
  <c r="U9" i="3"/>
  <c r="AO9" i="3" s="1"/>
  <c r="CB8" i="3"/>
  <c r="CA8" i="3"/>
  <c r="BZ8" i="3"/>
  <c r="BY8" i="3"/>
  <c r="BX8" i="3"/>
  <c r="BV8" i="3"/>
  <c r="BF8" i="3"/>
  <c r="BW8" i="3" s="1"/>
  <c r="AN8" i="3"/>
  <c r="U8" i="3"/>
  <c r="AO8" i="3" s="1"/>
  <c r="CB7" i="3"/>
  <c r="CA7" i="3"/>
  <c r="BZ7" i="3"/>
  <c r="BY7" i="3"/>
  <c r="BX7" i="3"/>
  <c r="BV7" i="3"/>
  <c r="BF7" i="3"/>
  <c r="BW7" i="3" s="1"/>
  <c r="AO7" i="3"/>
  <c r="AN7" i="3"/>
  <c r="U7" i="3"/>
  <c r="CB6" i="3"/>
  <c r="CA6" i="3"/>
  <c r="BZ6" i="3"/>
  <c r="BY6" i="3"/>
  <c r="BX6" i="3"/>
  <c r="BW6" i="3"/>
  <c r="BV6" i="3"/>
  <c r="BF6" i="3"/>
  <c r="AN6" i="3"/>
  <c r="U6" i="3"/>
  <c r="AO6" i="3" s="1"/>
  <c r="CB5" i="3"/>
  <c r="CA5" i="3"/>
  <c r="BZ5" i="3"/>
  <c r="BY5" i="3"/>
  <c r="BX5" i="3"/>
  <c r="BV5" i="3"/>
  <c r="BF5" i="3"/>
  <c r="BW5" i="3" s="1"/>
  <c r="AN5" i="3"/>
  <c r="U5" i="3"/>
  <c r="AO5" i="3" s="1"/>
  <c r="CB4" i="3"/>
  <c r="CA4" i="3"/>
  <c r="BZ4" i="3"/>
  <c r="BY4" i="3"/>
  <c r="BX4" i="3"/>
  <c r="BV4" i="3"/>
  <c r="BF4" i="3"/>
  <c r="BW4" i="3" s="1"/>
  <c r="AN4" i="3"/>
  <c r="U4" i="3"/>
  <c r="AO4" i="3" s="1"/>
  <c r="CB3" i="3"/>
  <c r="CA3" i="3"/>
  <c r="BZ3" i="3"/>
  <c r="BY3" i="3"/>
  <c r="BX3" i="3"/>
  <c r="BV3" i="3"/>
  <c r="BF3" i="3"/>
  <c r="BW3" i="3" s="1"/>
  <c r="AO3" i="3"/>
  <c r="AN3" i="3"/>
  <c r="U3" i="3"/>
  <c r="CB2" i="3"/>
  <c r="CA2" i="3"/>
  <c r="BZ2" i="3"/>
  <c r="BY2" i="3"/>
  <c r="BX2" i="3"/>
  <c r="BW2" i="3"/>
  <c r="BV2" i="3"/>
  <c r="BF2" i="3"/>
  <c r="AN2" i="3"/>
  <c r="U2" i="3"/>
  <c r="AR65" i="2"/>
  <c r="AQ65" i="2"/>
  <c r="AP65" i="2"/>
  <c r="AO65" i="2"/>
  <c r="AL65" i="2"/>
  <c r="T65" i="2"/>
  <c r="AM65" i="2" s="1"/>
  <c r="AR64" i="2"/>
  <c r="AQ64" i="2"/>
  <c r="AP64" i="2"/>
  <c r="AO64" i="2"/>
  <c r="AN64" i="2"/>
  <c r="AL64" i="2"/>
  <c r="AM64" i="2" s="1"/>
  <c r="T64" i="2"/>
  <c r="AR63" i="2"/>
  <c r="AQ63" i="2"/>
  <c r="AP63" i="2"/>
  <c r="AO63" i="2"/>
  <c r="AN63" i="2"/>
  <c r="AL63" i="2"/>
  <c r="T63" i="2"/>
  <c r="AR62" i="2"/>
  <c r="AQ62" i="2"/>
  <c r="AP62" i="2"/>
  <c r="AO62" i="2"/>
  <c r="AN62" i="2"/>
  <c r="AL62" i="2"/>
  <c r="T62" i="2"/>
  <c r="AM62" i="2" s="1"/>
  <c r="AR61" i="2"/>
  <c r="AQ61" i="2"/>
  <c r="AP61" i="2"/>
  <c r="AO61" i="2"/>
  <c r="AN61" i="2"/>
  <c r="AL61" i="2"/>
  <c r="T61" i="2"/>
  <c r="AM61" i="2" s="1"/>
  <c r="AR60" i="2"/>
  <c r="AQ60" i="2"/>
  <c r="AP60" i="2"/>
  <c r="AO60" i="2"/>
  <c r="AN60" i="2"/>
  <c r="AL60" i="2"/>
  <c r="T60" i="2"/>
  <c r="AR59" i="2"/>
  <c r="AQ59" i="2"/>
  <c r="AP59" i="2"/>
  <c r="AO59" i="2"/>
  <c r="AN59" i="2"/>
  <c r="AL59" i="2"/>
  <c r="AM59" i="2" s="1"/>
  <c r="T59" i="2"/>
  <c r="AR58" i="2"/>
  <c r="AQ58" i="2"/>
  <c r="AP58" i="2"/>
  <c r="AO58" i="2"/>
  <c r="AN58" i="2"/>
  <c r="AL58" i="2"/>
  <c r="T58" i="2"/>
  <c r="AM58" i="2" s="1"/>
  <c r="AR57" i="2"/>
  <c r="AQ57" i="2"/>
  <c r="AP57" i="2"/>
  <c r="AO57" i="2"/>
  <c r="AN57" i="2"/>
  <c r="AL57" i="2"/>
  <c r="T57" i="2"/>
  <c r="AR56" i="2"/>
  <c r="AQ56" i="2"/>
  <c r="AP56" i="2"/>
  <c r="AO56" i="2"/>
  <c r="AN56" i="2"/>
  <c r="AL56" i="2"/>
  <c r="T56" i="2"/>
  <c r="AR55" i="2"/>
  <c r="AQ55" i="2"/>
  <c r="AP55" i="2"/>
  <c r="AO55" i="2"/>
  <c r="AN55" i="2"/>
  <c r="AL55" i="2"/>
  <c r="AM55" i="2" s="1"/>
  <c r="T55" i="2"/>
  <c r="AR54" i="2"/>
  <c r="AQ54" i="2"/>
  <c r="AP54" i="2"/>
  <c r="AO54" i="2"/>
  <c r="AN54" i="2"/>
  <c r="AL54" i="2"/>
  <c r="AM54" i="2" s="1"/>
  <c r="T54" i="2"/>
  <c r="AR53" i="2"/>
  <c r="AQ53" i="2"/>
  <c r="AP53" i="2"/>
  <c r="AO53" i="2"/>
  <c r="AN53" i="2"/>
  <c r="AL53" i="2"/>
  <c r="T53" i="2"/>
  <c r="AM53" i="2" s="1"/>
  <c r="AR52" i="2"/>
  <c r="AQ52" i="2"/>
  <c r="AP52" i="2"/>
  <c r="AO52" i="2"/>
  <c r="AN52" i="2"/>
  <c r="AL52" i="2"/>
  <c r="T52" i="2"/>
  <c r="AM52" i="2" s="1"/>
  <c r="AR51" i="2"/>
  <c r="AQ51" i="2"/>
  <c r="AP51" i="2"/>
  <c r="AO51" i="2"/>
  <c r="AN51" i="2"/>
  <c r="AL51" i="2"/>
  <c r="AM51" i="2" s="1"/>
  <c r="T51" i="2"/>
  <c r="AR50" i="2"/>
  <c r="AQ50" i="2"/>
  <c r="AP50" i="2"/>
  <c r="AO50" i="2"/>
  <c r="AN50" i="2"/>
  <c r="AL50" i="2"/>
  <c r="AM50" i="2" s="1"/>
  <c r="T50" i="2"/>
  <c r="AR49" i="2"/>
  <c r="AQ49" i="2"/>
  <c r="AP49" i="2"/>
  <c r="AO49" i="2"/>
  <c r="AN49" i="2"/>
  <c r="AL49" i="2"/>
  <c r="AM49" i="2" s="1"/>
  <c r="T49" i="2"/>
  <c r="AR48" i="2"/>
  <c r="AQ48" i="2"/>
  <c r="AP48" i="2"/>
  <c r="AO48" i="2"/>
  <c r="AN48" i="2"/>
  <c r="AL48" i="2"/>
  <c r="T48" i="2"/>
  <c r="AM48" i="2" s="1"/>
  <c r="AR47" i="2"/>
  <c r="AQ47" i="2"/>
  <c r="AP47" i="2"/>
  <c r="AO47" i="2"/>
  <c r="AN47" i="2"/>
  <c r="AL47" i="2"/>
  <c r="T47" i="2"/>
  <c r="AM47" i="2" s="1"/>
  <c r="AR46" i="2"/>
  <c r="AQ46" i="2"/>
  <c r="AP46" i="2"/>
  <c r="AO46" i="2"/>
  <c r="AN46" i="2"/>
  <c r="AL46" i="2"/>
  <c r="AM46" i="2" s="1"/>
  <c r="T46" i="2"/>
  <c r="AR45" i="2"/>
  <c r="AQ45" i="2"/>
  <c r="AP45" i="2"/>
  <c r="AO45" i="2"/>
  <c r="AN45" i="2"/>
  <c r="AM45" i="2"/>
  <c r="AL45" i="2"/>
  <c r="T45" i="2"/>
  <c r="AR44" i="2"/>
  <c r="AQ44" i="2"/>
  <c r="AP44" i="2"/>
  <c r="AO44" i="2"/>
  <c r="AN44" i="2"/>
  <c r="AL44" i="2"/>
  <c r="T44" i="2"/>
  <c r="AM44" i="2" s="1"/>
  <c r="AR43" i="2"/>
  <c r="AQ43" i="2"/>
  <c r="AP43" i="2"/>
  <c r="AO43" i="2"/>
  <c r="AN43" i="2"/>
  <c r="AL43" i="2"/>
  <c r="T43" i="2"/>
  <c r="AR42" i="2"/>
  <c r="AQ42" i="2"/>
  <c r="AP42" i="2"/>
  <c r="AO42" i="2"/>
  <c r="AN42" i="2"/>
  <c r="AL42" i="2"/>
  <c r="T42" i="2"/>
  <c r="AR41" i="2"/>
  <c r="AQ41" i="2"/>
  <c r="AP41" i="2"/>
  <c r="AO41" i="2"/>
  <c r="AN41" i="2"/>
  <c r="AL41" i="2"/>
  <c r="T41" i="2"/>
  <c r="AM41" i="2" s="1"/>
  <c r="AR40" i="2"/>
  <c r="AQ40" i="2"/>
  <c r="AP40" i="2"/>
  <c r="AO40" i="2"/>
  <c r="AN40" i="2"/>
  <c r="AL40" i="2"/>
  <c r="AM40" i="2" s="1"/>
  <c r="T40" i="2"/>
  <c r="AR39" i="2"/>
  <c r="AQ39" i="2"/>
  <c r="AP39" i="2"/>
  <c r="AO39" i="2"/>
  <c r="AN39" i="2"/>
  <c r="AL39" i="2"/>
  <c r="T39" i="2"/>
  <c r="AR38" i="2"/>
  <c r="AQ38" i="2"/>
  <c r="AP38" i="2"/>
  <c r="AO38" i="2"/>
  <c r="AN38" i="2"/>
  <c r="AL38" i="2"/>
  <c r="T38" i="2"/>
  <c r="AR37" i="2"/>
  <c r="AQ37" i="2"/>
  <c r="AP37" i="2"/>
  <c r="AO37" i="2"/>
  <c r="AN37" i="2"/>
  <c r="AL37" i="2"/>
  <c r="AM37" i="2" s="1"/>
  <c r="T37" i="2"/>
  <c r="AR36" i="2"/>
  <c r="AQ36" i="2"/>
  <c r="AP36" i="2"/>
  <c r="AO36" i="2"/>
  <c r="AN36" i="2"/>
  <c r="AL36" i="2"/>
  <c r="T36" i="2"/>
  <c r="AR35" i="2"/>
  <c r="AQ35" i="2"/>
  <c r="AP35" i="2"/>
  <c r="AO35" i="2"/>
  <c r="AN35" i="2"/>
  <c r="AL35" i="2"/>
  <c r="T35" i="2"/>
  <c r="AR34" i="2"/>
  <c r="AQ34" i="2"/>
  <c r="AP34" i="2"/>
  <c r="AO34" i="2"/>
  <c r="AN34" i="2"/>
  <c r="AL34" i="2"/>
  <c r="T34" i="2"/>
  <c r="AR33" i="2"/>
  <c r="AQ33" i="2"/>
  <c r="AP33" i="2"/>
  <c r="AO33" i="2"/>
  <c r="AN33" i="2"/>
  <c r="AL33" i="2"/>
  <c r="T33" i="2"/>
  <c r="AM33" i="2" s="1"/>
  <c r="AR32" i="2"/>
  <c r="AQ32" i="2"/>
  <c r="AP32" i="2"/>
  <c r="AO32" i="2"/>
  <c r="AN32" i="2"/>
  <c r="AL32" i="2"/>
  <c r="T32" i="2"/>
  <c r="AM32" i="2" s="1"/>
  <c r="AR31" i="2"/>
  <c r="AQ31" i="2"/>
  <c r="AP31" i="2"/>
  <c r="AO31" i="2"/>
  <c r="AN31" i="2"/>
  <c r="AL31" i="2"/>
  <c r="T31" i="2"/>
  <c r="AM31" i="2" s="1"/>
  <c r="AR30" i="2"/>
  <c r="AQ30" i="2"/>
  <c r="AP30" i="2"/>
  <c r="AO30" i="2"/>
  <c r="AN30" i="2"/>
  <c r="AL30" i="2"/>
  <c r="T30" i="2"/>
  <c r="AM30" i="2" s="1"/>
  <c r="AR29" i="2"/>
  <c r="AQ29" i="2"/>
  <c r="AP29" i="2"/>
  <c r="AO29" i="2"/>
  <c r="AN29" i="2"/>
  <c r="AL29" i="2"/>
  <c r="AM29" i="2" s="1"/>
  <c r="T29" i="2"/>
  <c r="AR28" i="2"/>
  <c r="AQ28" i="2"/>
  <c r="AP28" i="2"/>
  <c r="AO28" i="2"/>
  <c r="AN28" i="2"/>
  <c r="AL28" i="2"/>
  <c r="T28" i="2"/>
  <c r="AM28" i="2" s="1"/>
  <c r="AR27" i="2"/>
  <c r="AQ27" i="2"/>
  <c r="AP27" i="2"/>
  <c r="AO27" i="2"/>
  <c r="AN27" i="2"/>
  <c r="AL27" i="2"/>
  <c r="T27" i="2"/>
  <c r="AM27" i="2" s="1"/>
  <c r="AR26" i="2"/>
  <c r="AQ26" i="2"/>
  <c r="AP26" i="2"/>
  <c r="AO26" i="2"/>
  <c r="AN26" i="2"/>
  <c r="AL26" i="2"/>
  <c r="T26" i="2"/>
  <c r="AR25" i="2"/>
  <c r="AQ25" i="2"/>
  <c r="AP25" i="2"/>
  <c r="AO25" i="2"/>
  <c r="AN25" i="2"/>
  <c r="AL25" i="2"/>
  <c r="T25" i="2"/>
  <c r="AR24" i="2"/>
  <c r="AQ24" i="2"/>
  <c r="AP24" i="2"/>
  <c r="AO24" i="2"/>
  <c r="AN24" i="2"/>
  <c r="AL24" i="2"/>
  <c r="T24" i="2"/>
  <c r="AM24" i="2" s="1"/>
  <c r="AR23" i="2"/>
  <c r="AQ23" i="2"/>
  <c r="AP23" i="2"/>
  <c r="AO23" i="2"/>
  <c r="AN23" i="2"/>
  <c r="AL23" i="2"/>
  <c r="T23" i="2"/>
  <c r="AM23" i="2" s="1"/>
  <c r="AR22" i="2"/>
  <c r="AQ22" i="2"/>
  <c r="AP22" i="2"/>
  <c r="AO22" i="2"/>
  <c r="AN22" i="2"/>
  <c r="AL22" i="2"/>
  <c r="AM22" i="2" s="1"/>
  <c r="T22" i="2"/>
  <c r="AR21" i="2"/>
  <c r="AQ21" i="2"/>
  <c r="AP21" i="2"/>
  <c r="AO21" i="2"/>
  <c r="AN21" i="2"/>
  <c r="AL21" i="2"/>
  <c r="T21" i="2"/>
  <c r="AR20" i="2"/>
  <c r="AQ20" i="2"/>
  <c r="AP20" i="2"/>
  <c r="AO20" i="2"/>
  <c r="AN20" i="2"/>
  <c r="AL20" i="2"/>
  <c r="T20" i="2"/>
  <c r="AM20" i="2" s="1"/>
  <c r="AR19" i="2"/>
  <c r="AQ19" i="2"/>
  <c r="AP19" i="2"/>
  <c r="AO19" i="2"/>
  <c r="AN19" i="2"/>
  <c r="AL19" i="2"/>
  <c r="AM19" i="2" s="1"/>
  <c r="T19" i="2"/>
  <c r="AR18" i="2"/>
  <c r="AQ18" i="2"/>
  <c r="AP18" i="2"/>
  <c r="AO18" i="2"/>
  <c r="AN18" i="2"/>
  <c r="AL18" i="2"/>
  <c r="T18" i="2"/>
  <c r="AM18" i="2" s="1"/>
  <c r="AR17" i="2"/>
  <c r="AQ17" i="2"/>
  <c r="AP17" i="2"/>
  <c r="AO17" i="2"/>
  <c r="AN17" i="2"/>
  <c r="AL17" i="2"/>
  <c r="AM17" i="2" s="1"/>
  <c r="T17" i="2"/>
  <c r="AR16" i="2"/>
  <c r="AQ16" i="2"/>
  <c r="AP16" i="2"/>
  <c r="AO16" i="2"/>
  <c r="AN16" i="2"/>
  <c r="AL16" i="2"/>
  <c r="T16" i="2"/>
  <c r="AR15" i="2"/>
  <c r="AQ15" i="2"/>
  <c r="AP15" i="2"/>
  <c r="AO15" i="2"/>
  <c r="AN15" i="2"/>
  <c r="AL15" i="2"/>
  <c r="T15" i="2"/>
  <c r="AR14" i="2"/>
  <c r="AQ14" i="2"/>
  <c r="AP14" i="2"/>
  <c r="AO14" i="2"/>
  <c r="AN14" i="2"/>
  <c r="AL14" i="2"/>
  <c r="AM14" i="2" s="1"/>
  <c r="T14" i="2"/>
  <c r="AR13" i="2"/>
  <c r="AQ13" i="2"/>
  <c r="AP13" i="2"/>
  <c r="AO13" i="2"/>
  <c r="AN13" i="2"/>
  <c r="AM13" i="2"/>
  <c r="AL13" i="2"/>
  <c r="T13" i="2"/>
  <c r="AR12" i="2"/>
  <c r="AQ12" i="2"/>
  <c r="AP12" i="2"/>
  <c r="AO12" i="2"/>
  <c r="AN12" i="2"/>
  <c r="AL12" i="2"/>
  <c r="AM12" i="2" s="1"/>
  <c r="T12" i="2"/>
  <c r="AR11" i="2"/>
  <c r="AQ11" i="2"/>
  <c r="AP11" i="2"/>
  <c r="AO11" i="2"/>
  <c r="AN11" i="2"/>
  <c r="AL11" i="2"/>
  <c r="T11" i="2"/>
  <c r="AR10" i="2"/>
  <c r="AQ10" i="2"/>
  <c r="AP10" i="2"/>
  <c r="AO10" i="2"/>
  <c r="AN10" i="2"/>
  <c r="AL10" i="2"/>
  <c r="T10" i="2"/>
  <c r="AM10" i="2" s="1"/>
  <c r="AR9" i="2"/>
  <c r="AQ9" i="2"/>
  <c r="AP9" i="2"/>
  <c r="AO9" i="2"/>
  <c r="AN9" i="2"/>
  <c r="AL9" i="2"/>
  <c r="AM9" i="2" s="1"/>
  <c r="T9" i="2"/>
  <c r="AR8" i="2"/>
  <c r="AQ8" i="2"/>
  <c r="AP8" i="2"/>
  <c r="AO8" i="2"/>
  <c r="AN8" i="2"/>
  <c r="AL8" i="2"/>
  <c r="T8" i="2"/>
  <c r="AR7" i="2"/>
  <c r="AQ7" i="2"/>
  <c r="AP7" i="2"/>
  <c r="AO7" i="2"/>
  <c r="AN7" i="2"/>
  <c r="AL7" i="2"/>
  <c r="T7" i="2"/>
  <c r="AR6" i="2"/>
  <c r="AQ6" i="2"/>
  <c r="AP6" i="2"/>
  <c r="AO6" i="2"/>
  <c r="AN6" i="2"/>
  <c r="AL6" i="2"/>
  <c r="T6" i="2"/>
  <c r="AR5" i="2"/>
  <c r="AQ5" i="2"/>
  <c r="AP5" i="2"/>
  <c r="AO5" i="2"/>
  <c r="AN5" i="2"/>
  <c r="AL5" i="2"/>
  <c r="T5" i="2"/>
  <c r="AM5" i="2" s="1"/>
  <c r="AR4" i="2"/>
  <c r="AQ4" i="2"/>
  <c r="AP4" i="2"/>
  <c r="AO4" i="2"/>
  <c r="AN4" i="2"/>
  <c r="AL4" i="2"/>
  <c r="AM4" i="2" s="1"/>
  <c r="T4" i="2"/>
  <c r="AR3" i="2"/>
  <c r="AQ3" i="2"/>
  <c r="AP3" i="2"/>
  <c r="AO3" i="2"/>
  <c r="AN3" i="2"/>
  <c r="AL3" i="2"/>
  <c r="T3" i="2"/>
  <c r="AR2" i="2"/>
  <c r="AQ2" i="2"/>
  <c r="AP2" i="2"/>
  <c r="AO2" i="2"/>
  <c r="AN2" i="2"/>
  <c r="AL2" i="2"/>
  <c r="T2" i="2"/>
  <c r="AM63" i="2" l="1"/>
  <c r="AO41" i="3"/>
  <c r="BW44" i="3"/>
  <c r="AO45" i="3"/>
  <c r="AN47" i="3"/>
  <c r="AO47" i="3" s="1"/>
  <c r="AM11" i="2"/>
  <c r="AM16" i="2"/>
  <c r="AM21" i="2"/>
  <c r="AM25" i="2"/>
  <c r="AM35" i="2"/>
  <c r="AM39" i="2"/>
  <c r="AM43" i="2"/>
  <c r="AM57" i="2"/>
  <c r="AO2" i="3"/>
  <c r="AO22" i="3"/>
  <c r="AO30" i="3"/>
  <c r="AM2" i="2"/>
  <c r="AM6" i="2"/>
  <c r="AM34" i="2"/>
  <c r="AM38" i="2"/>
  <c r="AM56" i="2"/>
  <c r="AO48" i="3"/>
  <c r="AM7" i="2"/>
  <c r="AM60" i="2"/>
  <c r="AM3" i="2"/>
  <c r="AM8" i="2"/>
  <c r="AM15" i="2"/>
  <c r="AM26" i="2"/>
  <c r="AM36" i="2"/>
  <c r="AM42" i="2"/>
</calcChain>
</file>

<file path=xl/sharedStrings.xml><?xml version="1.0" encoding="utf-8"?>
<sst xmlns="http://schemas.openxmlformats.org/spreadsheetml/2006/main" count="323" uniqueCount="115">
  <si>
    <t>№</t>
  </si>
  <si>
    <t>Название медицинской организации</t>
  </si>
  <si>
    <t>ГБУЗ КО «Черняховская стоматологическая поликлиника»</t>
  </si>
  <si>
    <t>ДЕТСКИЙ ПРОТИВОТУБЕРКУЛЕЗНЫЙ САНАТОРИЙ КО</t>
  </si>
  <si>
    <t>ГБУЗ КО «Городская клиническая больница скорой медицинской помощи»</t>
  </si>
  <si>
    <t>ДЕТСКИЙ ОРТОПЕДИЧЕСКИЙ САНАТОРИЙ "ПИОНЕРСК"</t>
  </si>
  <si>
    <t>ФЕДЕРАЛЬНЫЙ ЦЕНТР ВЫСОКИХ МЕДИЦИНСКИХ ТЕХНОЛОГИЙ</t>
  </si>
  <si>
    <t>ГБУЗ КО «Городская поликлиника № 2»</t>
  </si>
  <si>
    <t>ГАУЗ «Областная стоматологическая поликлиника КО»</t>
  </si>
  <si>
    <t>ГБУЗ «Центр специализированных видов медицинской помощи КО»</t>
  </si>
  <si>
    <t>ПРОТИВОТУБЕРКУЛЕНЫЙ САНАТОРИЙ КО</t>
  </si>
  <si>
    <t>ГАУЗ «Региональный перинатальный центр»</t>
  </si>
  <si>
    <t>ДОМ СЕСТРИНСКОГО УХОДА</t>
  </si>
  <si>
    <t>ООО "МЕДИЦИНСКИЙ ЦЕНТР ЭСКУЛАП"</t>
  </si>
  <si>
    <t>ГБУЗ КО «Ладушкинская городская больница»</t>
  </si>
  <si>
    <t>ГБУЗ КО «Балтийская  центральная районная больница»</t>
  </si>
  <si>
    <t>ПСИХИАТРИЧЕСКАЯ БОЛЬНИЦА КО №4</t>
  </si>
  <si>
    <t>СТОМАТОЛОГИЯ НА ЛЕОНОВА</t>
  </si>
  <si>
    <t>ГБУЗ КО «Городская больница № 1»</t>
  </si>
  <si>
    <t>НАРКОЛОГИЧЕСКИЙ ДИСПАНСЕР КО</t>
  </si>
  <si>
    <t>Дом ребенка КО</t>
  </si>
  <si>
    <t>ГБУЗ КО «Городская детская стоматологическая поликлиника»</t>
  </si>
  <si>
    <t>ГБУЗ КО «Родильный дом КО № 3»</t>
  </si>
  <si>
    <t>ГБУЗ КО «Светловская центральная городская больница»</t>
  </si>
  <si>
    <t>ГБУЗ "Инфекционная больница Калининградской области"</t>
  </si>
  <si>
    <t>ЛЕЧЕБНО-ДИАГНОСТИЧЕСКИЙ ЦЕНТР МЕЖДУНАРОДНОГО ИНСТИТУТА БИОЛОГИЧЕСКИХ СИСТЕМ- КАЛИНИНГРАД</t>
  </si>
  <si>
    <t>ГБУЗ КО «Советская стоматологическая поликлиника»</t>
  </si>
  <si>
    <t>ООО "МЕДХАУЗ"</t>
  </si>
  <si>
    <t>ГБУЗ КО «Городская больница № 2»</t>
  </si>
  <si>
    <t>ГБУЗ КО «Городская станция скорой медицинской помощи»</t>
  </si>
  <si>
    <t>ФГБУ «Калининградский многопрофильный центр Министерства здравоохранения Российской Федерации</t>
  </si>
  <si>
    <t>ГБУЗ КО «Черняховская центральная районная больница»</t>
  </si>
  <si>
    <t>ГБУЗ КО «Городская детская поликлиника № 6»</t>
  </si>
  <si>
    <t>СТОМАТОЛОГИЯ АЛЬМЕД</t>
  </si>
  <si>
    <t>ООО "ДАСС"</t>
  </si>
  <si>
    <t xml:space="preserve">ГБУЗ КО «Родильный дом КО № 4» </t>
  </si>
  <si>
    <t>ГБУЗ КО «Советская центральная городская больница»</t>
  </si>
  <si>
    <t>АМБУЛАТОРНЫЙ ДИАЛИЗНЫЙ ЦЕНТР</t>
  </si>
  <si>
    <t>«Областная клиническая больница КО»</t>
  </si>
  <si>
    <t>ГБУЗ КО «Центральная городская клиническая больница»</t>
  </si>
  <si>
    <t>ГБУЗ КО «Озерская центральная районная больница»</t>
  </si>
  <si>
    <t>ГБУЗ КО «Краснознаменская центральная районная больница»</t>
  </si>
  <si>
    <t>МРТ-ЭКСПЕРТ</t>
  </si>
  <si>
    <t>ГБУЗ «Родильный дом КО № 1»</t>
  </si>
  <si>
    <t>ГАУЗ КО «Гурьевская центральная районная больница»</t>
  </si>
  <si>
    <t>ГБУЗ КО «Городская поликлиника № 3»</t>
  </si>
  <si>
    <t>ГБУЗ КО «Зеленоградская центральная районная больница»</t>
  </si>
  <si>
    <t>ГБУЗ КО «Городская больница № 3»</t>
  </si>
  <si>
    <t>ЦЕНТР МЕДИЦИНСКОЙ ПРОФИЛАКТИКИ И РЕАБИЛИТАЦИИ КО</t>
  </si>
  <si>
    <t>ГБУЗ КО «Пионерская городская больница»</t>
  </si>
  <si>
    <t>ПСИХИАТРИЧЕСКАЯ БОЛЬНИЦА №1</t>
  </si>
  <si>
    <t>ГБУЗ "Специализированный дом ребенка КО № 2"</t>
  </si>
  <si>
    <t>ГБУЗ КО «Славская центральная районная больница»</t>
  </si>
  <si>
    <t>ГБУЗ КО «Городская поликлиника № 1»</t>
  </si>
  <si>
    <t>ГБУЗ «Советский противотуберкулезный диспансер»</t>
  </si>
  <si>
    <t>ГБУЗ КО «Мамоновская городская больница»</t>
  </si>
  <si>
    <t>ГБУЗ КО «Полесская центральная районная больница»</t>
  </si>
  <si>
    <t>ГБУЗ КО «Светлогорская центральная районная поликлиника»</t>
  </si>
  <si>
    <t>ГБУЗ КО «Городская детская поликлиника № 4»</t>
  </si>
  <si>
    <t>ГБУЗ КО «Багратионовская центральная районная больница»</t>
  </si>
  <si>
    <t>ООО СТОМА</t>
  </si>
  <si>
    <t>ГБУЗ КО «Неманская центральная районная больница»</t>
  </si>
  <si>
    <t>ГБУЗ «Детская областная больница КО»</t>
  </si>
  <si>
    <t>ГБУЗ КО «Городская детская поликлиника № 2»</t>
  </si>
  <si>
    <t>МЕДИКО-САНИТАРНАЯ ЧАСТЬ МИН. ВНУТРЕННИХ ДЕЛ РФ ПО КО</t>
  </si>
  <si>
    <t>ГБУЗ КО «Нестеровская центральная районная больница»</t>
  </si>
  <si>
    <t>ГОРОДСКАЯ АМБУЛАТОРИЯ</t>
  </si>
  <si>
    <t>ООО "МЕДОСМОТР 39"</t>
  </si>
  <si>
    <t>ООО ПАРАЦЕЛЬС-БАЛТИК БАЛТИЙСК</t>
  </si>
  <si>
    <t>ГБУЗ КО «Гусевская центральная районная больница»</t>
  </si>
  <si>
    <t>ГБУЗ КО «Городская детская поликлиника № 5»</t>
  </si>
  <si>
    <t>ГБУЗ КО «Гвардейская центральная районная больница»</t>
  </si>
  <si>
    <t>ЧЕРНЯХОВСКАЯ ИНФЕКЦИОННАЯ БОЛЬНИЦА</t>
  </si>
  <si>
    <t>ПСИХИАТРИЧЕСКАЯ БОЛЬНИЦА №2 КО</t>
  </si>
  <si>
    <t>ГБУЗ "Специализированный дом ребенка КО № 1"</t>
  </si>
  <si>
    <t>ГБУЗ КО «Городская стоматологическая поликлиника»</t>
  </si>
  <si>
    <t>ГБУЗ «Противотуберкулезный диспансер КО</t>
  </si>
  <si>
    <t>ГБУЗ КО «Правдинская центральная районная больница»</t>
  </si>
  <si>
    <t>ГБУЗ КО «Городская детская поликлиника № 1»</t>
  </si>
  <si>
    <t>ФГА ОУВ ПО "БФУ ИМ КАНТА"</t>
  </si>
  <si>
    <t>Общий средний балл, 2016 г.</t>
  </si>
  <si>
    <t>Общий средний балл, 2015 г.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</si>
  <si>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</si>
  <si>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</si>
  <si>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</si>
  <si>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</si>
  <si>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</si>
  <si>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</si>
  <si>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</si>
  <si>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</si>
  <si>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</si>
  <si>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</si>
  <si>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</si>
  <si>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</si>
  <si>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</si>
  <si>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</si>
  <si>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</si>
  <si>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</si>
  <si>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</si>
  <si>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5.3</t>
  </si>
  <si>
    <t>Баллы</t>
  </si>
  <si>
    <t>Средний балл</t>
  </si>
  <si>
    <t>Кол-во опрошенных</t>
  </si>
  <si>
    <t>4.3</t>
  </si>
  <si>
    <t>Средние баллы</t>
  </si>
  <si>
    <t>открытость и доступность информации</t>
  </si>
  <si>
    <t>комфортность и доступность получения услуг</t>
  </si>
  <si>
    <t>время ожидания при получении медицинской услуги</t>
  </si>
  <si>
    <t>добросовестность, вежливость и компетентность работников организации</t>
  </si>
  <si>
    <t>удовлетворенность услугами в целом</t>
  </si>
  <si>
    <t xml:space="preserve"> Итого средний балл</t>
  </si>
  <si>
    <t>итого средний балл</t>
  </si>
  <si>
    <t>Итого</t>
  </si>
  <si>
    <t>ДИНАМИКА ДАННЫХ</t>
  </si>
  <si>
    <t>итоговый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</si>
</sst>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0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M69"/>
  <sheetViews>
    <sheetView tabSelected="1" topLeftCell="A40" workbookViewId="0">
      <selection activeCell="AW54" sqref="AW54"/>
    </sheetView>
  </sheetViews>
  <sheetFormatPr defaultRowHeight="15" x14ac:dyDescent="0.25"/>
  <cols>
    <col min="1" max="1" width="3.140625" style="21" bestFit="1" customWidth="1"/>
    <col min="2" max="2" width="50.7109375" style="21" customWidth="1"/>
    <col min="3" max="3" width="4.140625" style="21" hidden="1" customWidth="1"/>
    <col min="4" max="9" width="3.5703125" style="21" hidden="1" customWidth="1"/>
    <col min="10" max="10" width="12" style="21" hidden="1" customWidth="1"/>
    <col min="11" max="19" width="3.5703125" style="21" hidden="1" customWidth="1"/>
    <col min="20" max="20" width="12" style="21" hidden="1" customWidth="1"/>
    <col min="21" max="27" width="3.5703125" style="21" hidden="1" customWidth="1"/>
    <col min="28" max="28" width="12" style="21" hidden="1" customWidth="1"/>
    <col min="29" max="37" width="3.5703125" style="21" hidden="1" customWidth="1"/>
    <col min="38" max="38" width="12" style="21" hidden="1" customWidth="1"/>
    <col min="39" max="39" width="9.140625" style="21" customWidth="1"/>
    <col min="40" max="44" width="13.7109375" style="21" customWidth="1"/>
    <col min="45" max="949" width="9.140625" style="21"/>
  </cols>
  <sheetData>
    <row r="1" spans="1:949" ht="120" customHeight="1" x14ac:dyDescent="0.25">
      <c r="A1" s="1" t="s">
        <v>0</v>
      </c>
      <c r="B1" s="2" t="s">
        <v>1</v>
      </c>
      <c r="C1" s="10" t="s">
        <v>82</v>
      </c>
      <c r="D1" s="10" t="s">
        <v>83</v>
      </c>
      <c r="E1" s="10" t="s">
        <v>84</v>
      </c>
      <c r="F1" s="10" t="s">
        <v>85</v>
      </c>
      <c r="G1" s="10" t="s">
        <v>86</v>
      </c>
      <c r="H1" s="10" t="s">
        <v>87</v>
      </c>
      <c r="I1" s="10" t="s">
        <v>88</v>
      </c>
      <c r="J1" s="10" t="s">
        <v>89</v>
      </c>
      <c r="K1" s="10" t="s">
        <v>90</v>
      </c>
      <c r="L1" s="10" t="s">
        <v>91</v>
      </c>
      <c r="M1" s="10" t="s">
        <v>92</v>
      </c>
      <c r="N1" s="10" t="s">
        <v>93</v>
      </c>
      <c r="O1" s="10" t="s">
        <v>94</v>
      </c>
      <c r="P1" s="10" t="s">
        <v>95</v>
      </c>
      <c r="Q1" s="10" t="s">
        <v>96</v>
      </c>
      <c r="R1" s="10" t="s">
        <v>97</v>
      </c>
      <c r="S1" s="10" t="s">
        <v>98</v>
      </c>
      <c r="T1" s="11" t="s">
        <v>100</v>
      </c>
      <c r="U1" s="10" t="s">
        <v>82</v>
      </c>
      <c r="V1" s="10" t="s">
        <v>83</v>
      </c>
      <c r="W1" s="10" t="s">
        <v>84</v>
      </c>
      <c r="X1" s="10" t="s">
        <v>85</v>
      </c>
      <c r="Y1" s="10" t="s">
        <v>86</v>
      </c>
      <c r="Z1" s="10" t="s">
        <v>87</v>
      </c>
      <c r="AA1" s="10" t="s">
        <v>88</v>
      </c>
      <c r="AB1" s="10" t="s">
        <v>89</v>
      </c>
      <c r="AC1" s="10" t="s">
        <v>90</v>
      </c>
      <c r="AD1" s="10" t="s">
        <v>91</v>
      </c>
      <c r="AE1" s="10" t="s">
        <v>92</v>
      </c>
      <c r="AF1" s="10" t="s">
        <v>93</v>
      </c>
      <c r="AG1" s="10" t="s">
        <v>94</v>
      </c>
      <c r="AH1" s="10" t="s">
        <v>95</v>
      </c>
      <c r="AI1" s="10" t="s">
        <v>96</v>
      </c>
      <c r="AJ1" s="10" t="s">
        <v>97</v>
      </c>
      <c r="AK1" s="10" t="s">
        <v>98</v>
      </c>
      <c r="AL1" s="11" t="s">
        <v>100</v>
      </c>
      <c r="AM1" s="12" t="s">
        <v>101</v>
      </c>
      <c r="AN1" s="14" t="s">
        <v>105</v>
      </c>
      <c r="AO1" s="13" t="s">
        <v>106</v>
      </c>
      <c r="AP1" s="13" t="s">
        <v>107</v>
      </c>
      <c r="AQ1" s="13" t="s">
        <v>108</v>
      </c>
      <c r="AR1" s="13" t="s">
        <v>109</v>
      </c>
      <c r="AS1" s="40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</row>
    <row r="2" spans="1:949" ht="30" x14ac:dyDescent="0.25">
      <c r="A2" s="1">
        <v>1</v>
      </c>
      <c r="B2" s="3" t="s">
        <v>2</v>
      </c>
      <c r="C2" s="1">
        <v>1</v>
      </c>
      <c r="D2" s="1">
        <v>1</v>
      </c>
      <c r="E2" s="1">
        <v>1</v>
      </c>
      <c r="F2" s="1">
        <v>5</v>
      </c>
      <c r="G2" s="1">
        <v>4</v>
      </c>
      <c r="H2" s="1">
        <v>5</v>
      </c>
      <c r="I2" s="1">
        <v>2</v>
      </c>
      <c r="J2" s="29">
        <v>2.74</v>
      </c>
      <c r="K2" s="1">
        <v>5</v>
      </c>
      <c r="L2" s="1">
        <v>4</v>
      </c>
      <c r="M2" s="1">
        <v>5</v>
      </c>
      <c r="N2" s="1">
        <v>5</v>
      </c>
      <c r="O2" s="1">
        <v>4</v>
      </c>
      <c r="P2" s="1">
        <v>5</v>
      </c>
      <c r="Q2" s="1">
        <v>5</v>
      </c>
      <c r="R2" s="1">
        <v>5</v>
      </c>
      <c r="S2" s="1">
        <v>5</v>
      </c>
      <c r="T2" s="30">
        <f t="shared" ref="T2:T65" si="0">SUM(C2:S2)</f>
        <v>64.740000000000009</v>
      </c>
      <c r="U2" s="1">
        <v>1</v>
      </c>
      <c r="V2" s="1">
        <v>1</v>
      </c>
      <c r="W2" s="1">
        <v>1</v>
      </c>
      <c r="X2" s="1">
        <v>5</v>
      </c>
      <c r="Y2" s="1">
        <v>5</v>
      </c>
      <c r="Z2" s="1">
        <v>5</v>
      </c>
      <c r="AA2" s="1">
        <v>5</v>
      </c>
      <c r="AB2" s="1">
        <v>4</v>
      </c>
      <c r="AC2" s="1">
        <v>5</v>
      </c>
      <c r="AD2" s="1">
        <v>5</v>
      </c>
      <c r="AE2" s="1">
        <v>5</v>
      </c>
      <c r="AF2" s="1">
        <v>5</v>
      </c>
      <c r="AG2" s="1">
        <v>5</v>
      </c>
      <c r="AH2" s="1">
        <v>5</v>
      </c>
      <c r="AI2" s="1">
        <v>5</v>
      </c>
      <c r="AJ2" s="1">
        <v>1</v>
      </c>
      <c r="AK2" s="1">
        <v>5</v>
      </c>
      <c r="AL2" s="15">
        <f t="shared" ref="AL2:AL65" si="1">SUM(U2:AK2)</f>
        <v>68</v>
      </c>
      <c r="AM2" s="16">
        <f t="shared" ref="AM2:AM9" si="2">AVERAGE(AL2,T2)</f>
        <v>66.37</v>
      </c>
      <c r="AN2" s="18">
        <f t="shared" ref="AN2:AN9" si="3">(C2+D2+E2+F2+G2+U2+V2+W2+X2+Y2)/2</f>
        <v>12.5</v>
      </c>
      <c r="AO2" s="18">
        <f t="shared" ref="AO2:AO9" si="4">(H2+I2+J2+K2+L2+Z2+AA2+AB2+AC2+AD2)/2</f>
        <v>21.37</v>
      </c>
      <c r="AP2" s="18">
        <f t="shared" ref="AP2:AP9" si="5">(M2+N2+O2+AE2+AF2+AG2)/2</f>
        <v>14.5</v>
      </c>
      <c r="AQ2" s="18">
        <f t="shared" ref="AQ2:AQ9" si="6">(P2+Q2+AH2+AI2)/2</f>
        <v>10</v>
      </c>
      <c r="AR2" s="1">
        <f t="shared" ref="AR2:AR9" si="7">(R2+S2+AJ2+AK2)/2</f>
        <v>8</v>
      </c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</row>
    <row r="3" spans="1:949" x14ac:dyDescent="0.25">
      <c r="A3" s="1">
        <v>2</v>
      </c>
      <c r="B3" s="3" t="s">
        <v>7</v>
      </c>
      <c r="C3" s="1">
        <v>1</v>
      </c>
      <c r="D3" s="1">
        <v>1</v>
      </c>
      <c r="E3" s="1">
        <v>1</v>
      </c>
      <c r="F3" s="1">
        <v>3</v>
      </c>
      <c r="G3" s="1">
        <v>3</v>
      </c>
      <c r="H3" s="1">
        <v>4</v>
      </c>
      <c r="I3" s="1">
        <v>3</v>
      </c>
      <c r="J3" s="29">
        <v>5</v>
      </c>
      <c r="K3" s="1">
        <v>5</v>
      </c>
      <c r="L3" s="1">
        <v>5</v>
      </c>
      <c r="M3" s="1">
        <v>2</v>
      </c>
      <c r="N3" s="1">
        <v>5</v>
      </c>
      <c r="O3" s="1">
        <v>3</v>
      </c>
      <c r="P3" s="1">
        <v>4</v>
      </c>
      <c r="Q3" s="1">
        <v>3</v>
      </c>
      <c r="R3" s="1">
        <v>5</v>
      </c>
      <c r="S3" s="1">
        <v>5</v>
      </c>
      <c r="T3" s="30">
        <f t="shared" si="0"/>
        <v>58</v>
      </c>
      <c r="U3" s="1">
        <v>1</v>
      </c>
      <c r="V3" s="1">
        <v>1</v>
      </c>
      <c r="W3" s="1">
        <v>1</v>
      </c>
      <c r="X3" s="1">
        <v>5</v>
      </c>
      <c r="Y3" s="1">
        <v>5</v>
      </c>
      <c r="Z3" s="1">
        <v>5</v>
      </c>
      <c r="AA3" s="1">
        <v>5</v>
      </c>
      <c r="AB3" s="1">
        <v>4</v>
      </c>
      <c r="AC3" s="1">
        <v>5</v>
      </c>
      <c r="AD3" s="1">
        <v>5</v>
      </c>
      <c r="AE3" s="1">
        <v>5</v>
      </c>
      <c r="AF3" s="1">
        <v>5</v>
      </c>
      <c r="AG3" s="1">
        <v>5</v>
      </c>
      <c r="AH3" s="1">
        <v>5</v>
      </c>
      <c r="AI3" s="1">
        <v>5</v>
      </c>
      <c r="AJ3" s="1">
        <v>4</v>
      </c>
      <c r="AK3" s="1">
        <v>4</v>
      </c>
      <c r="AL3" s="15">
        <f t="shared" si="1"/>
        <v>70</v>
      </c>
      <c r="AM3" s="16">
        <f t="shared" si="2"/>
        <v>64</v>
      </c>
      <c r="AN3" s="18">
        <f t="shared" si="3"/>
        <v>11</v>
      </c>
      <c r="AO3" s="18">
        <f t="shared" si="4"/>
        <v>23</v>
      </c>
      <c r="AP3" s="18">
        <f t="shared" si="5"/>
        <v>12.5</v>
      </c>
      <c r="AQ3" s="18">
        <f t="shared" si="6"/>
        <v>8.5</v>
      </c>
      <c r="AR3" s="1">
        <f t="shared" si="7"/>
        <v>9</v>
      </c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</row>
    <row r="4" spans="1:949" ht="30" x14ac:dyDescent="0.25">
      <c r="A4" s="1">
        <v>3</v>
      </c>
      <c r="B4" s="3" t="s">
        <v>8</v>
      </c>
      <c r="C4" s="1">
        <v>1</v>
      </c>
      <c r="D4" s="1">
        <v>1</v>
      </c>
      <c r="E4" s="1">
        <v>1</v>
      </c>
      <c r="F4" s="1">
        <v>4</v>
      </c>
      <c r="G4" s="1">
        <v>3</v>
      </c>
      <c r="H4" s="1">
        <v>5</v>
      </c>
      <c r="I4" s="1">
        <v>2</v>
      </c>
      <c r="J4" s="29">
        <v>3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30">
        <f t="shared" si="0"/>
        <v>65</v>
      </c>
      <c r="U4" s="1">
        <v>1</v>
      </c>
      <c r="V4" s="1">
        <v>1</v>
      </c>
      <c r="W4" s="1">
        <v>1</v>
      </c>
      <c r="X4" s="1">
        <v>5</v>
      </c>
      <c r="Y4" s="1">
        <v>4</v>
      </c>
      <c r="Z4" s="1">
        <v>5</v>
      </c>
      <c r="AA4" s="1">
        <v>5</v>
      </c>
      <c r="AB4" s="1">
        <v>4</v>
      </c>
      <c r="AC4" s="1">
        <v>5</v>
      </c>
      <c r="AD4" s="1">
        <v>5</v>
      </c>
      <c r="AE4" s="1">
        <v>5</v>
      </c>
      <c r="AF4" s="1">
        <v>3</v>
      </c>
      <c r="AG4" s="1">
        <v>3</v>
      </c>
      <c r="AH4" s="1">
        <v>3</v>
      </c>
      <c r="AI4" s="1">
        <v>4</v>
      </c>
      <c r="AJ4" s="1">
        <v>4</v>
      </c>
      <c r="AK4" s="1">
        <v>5</v>
      </c>
      <c r="AL4" s="15">
        <f t="shared" si="1"/>
        <v>63</v>
      </c>
      <c r="AM4" s="16">
        <f t="shared" si="2"/>
        <v>64</v>
      </c>
      <c r="AN4" s="18">
        <f t="shared" si="3"/>
        <v>11</v>
      </c>
      <c r="AO4" s="18">
        <f t="shared" si="4"/>
        <v>22</v>
      </c>
      <c r="AP4" s="18">
        <f t="shared" si="5"/>
        <v>13</v>
      </c>
      <c r="AQ4" s="18">
        <f t="shared" si="6"/>
        <v>8.5</v>
      </c>
      <c r="AR4" s="1">
        <f t="shared" si="7"/>
        <v>9.5</v>
      </c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</row>
    <row r="5" spans="1:949" x14ac:dyDescent="0.25">
      <c r="A5" s="1">
        <v>4</v>
      </c>
      <c r="B5" s="3" t="s">
        <v>22</v>
      </c>
      <c r="C5" s="1">
        <v>1</v>
      </c>
      <c r="D5" s="1">
        <v>1</v>
      </c>
      <c r="E5" s="1">
        <v>1</v>
      </c>
      <c r="F5" s="1">
        <v>4</v>
      </c>
      <c r="G5" s="1">
        <v>2</v>
      </c>
      <c r="H5" s="1">
        <v>5</v>
      </c>
      <c r="I5" s="1">
        <v>2</v>
      </c>
      <c r="J5" s="29">
        <v>3</v>
      </c>
      <c r="K5" s="1">
        <v>5</v>
      </c>
      <c r="L5" s="1">
        <v>5</v>
      </c>
      <c r="M5" s="1">
        <v>4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30">
        <f t="shared" si="0"/>
        <v>63</v>
      </c>
      <c r="U5" s="1">
        <v>1</v>
      </c>
      <c r="V5" s="1">
        <v>1</v>
      </c>
      <c r="W5" s="1">
        <v>1</v>
      </c>
      <c r="X5" s="1">
        <v>5</v>
      </c>
      <c r="Y5" s="1">
        <v>4</v>
      </c>
      <c r="Z5" s="1">
        <v>5</v>
      </c>
      <c r="AA5" s="1">
        <v>5</v>
      </c>
      <c r="AB5" s="1">
        <v>4</v>
      </c>
      <c r="AC5" s="1">
        <v>4</v>
      </c>
      <c r="AD5" s="1">
        <v>5</v>
      </c>
      <c r="AE5" s="1">
        <v>5</v>
      </c>
      <c r="AF5" s="1">
        <v>3</v>
      </c>
      <c r="AG5" s="1">
        <v>3</v>
      </c>
      <c r="AH5" s="1">
        <v>5</v>
      </c>
      <c r="AI5" s="1">
        <v>4</v>
      </c>
      <c r="AJ5" s="1">
        <v>4</v>
      </c>
      <c r="AK5" s="1">
        <v>5</v>
      </c>
      <c r="AL5" s="15">
        <f t="shared" si="1"/>
        <v>64</v>
      </c>
      <c r="AM5" s="31">
        <f t="shared" si="2"/>
        <v>63.5</v>
      </c>
      <c r="AN5" s="18">
        <f t="shared" si="3"/>
        <v>10.5</v>
      </c>
      <c r="AO5" s="18">
        <f t="shared" si="4"/>
        <v>21.5</v>
      </c>
      <c r="AP5" s="18">
        <f t="shared" si="5"/>
        <v>12.5</v>
      </c>
      <c r="AQ5" s="18">
        <f t="shared" si="6"/>
        <v>9.5</v>
      </c>
      <c r="AR5" s="1">
        <f t="shared" si="7"/>
        <v>9.5</v>
      </c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</row>
    <row r="6" spans="1:949" ht="30" x14ac:dyDescent="0.25">
      <c r="A6" s="1">
        <v>5</v>
      </c>
      <c r="B6" s="4" t="s">
        <v>15</v>
      </c>
      <c r="C6" s="1">
        <v>1</v>
      </c>
      <c r="D6" s="1">
        <v>1</v>
      </c>
      <c r="E6" s="1">
        <v>1</v>
      </c>
      <c r="F6" s="1">
        <v>3</v>
      </c>
      <c r="G6" s="1">
        <v>4</v>
      </c>
      <c r="H6" s="1">
        <v>5</v>
      </c>
      <c r="I6" s="1">
        <v>2</v>
      </c>
      <c r="J6" s="29">
        <v>2.3376623376623402</v>
      </c>
      <c r="K6" s="1">
        <v>5</v>
      </c>
      <c r="L6" s="1">
        <v>4</v>
      </c>
      <c r="M6" s="1">
        <v>4</v>
      </c>
      <c r="N6" s="1">
        <v>4</v>
      </c>
      <c r="O6" s="1">
        <v>4</v>
      </c>
      <c r="P6" s="1">
        <v>3</v>
      </c>
      <c r="Q6" s="1">
        <v>3</v>
      </c>
      <c r="R6" s="1">
        <v>5</v>
      </c>
      <c r="S6" s="1">
        <v>5</v>
      </c>
      <c r="T6" s="30">
        <f t="shared" si="0"/>
        <v>56.337662337662337</v>
      </c>
      <c r="U6" s="1">
        <v>1</v>
      </c>
      <c r="V6" s="1">
        <v>1</v>
      </c>
      <c r="W6" s="1">
        <v>1</v>
      </c>
      <c r="X6" s="1">
        <v>5</v>
      </c>
      <c r="Y6" s="1">
        <v>2</v>
      </c>
      <c r="Z6" s="1">
        <v>5</v>
      </c>
      <c r="AA6" s="1">
        <v>5</v>
      </c>
      <c r="AB6" s="1">
        <v>4</v>
      </c>
      <c r="AC6" s="1">
        <v>5</v>
      </c>
      <c r="AD6" s="1">
        <v>5</v>
      </c>
      <c r="AE6" s="1">
        <v>5</v>
      </c>
      <c r="AF6" s="1">
        <v>5</v>
      </c>
      <c r="AG6" s="1">
        <v>5</v>
      </c>
      <c r="AH6" s="1">
        <v>5</v>
      </c>
      <c r="AI6" s="1">
        <v>5</v>
      </c>
      <c r="AJ6" s="1">
        <v>4</v>
      </c>
      <c r="AK6" s="1">
        <v>5</v>
      </c>
      <c r="AL6" s="15">
        <f t="shared" si="1"/>
        <v>68</v>
      </c>
      <c r="AM6" s="32">
        <f t="shared" si="2"/>
        <v>62.168831168831169</v>
      </c>
      <c r="AN6" s="18">
        <f t="shared" si="3"/>
        <v>10</v>
      </c>
      <c r="AO6" s="18">
        <f t="shared" si="4"/>
        <v>21.168831168831169</v>
      </c>
      <c r="AP6" s="18">
        <f t="shared" si="5"/>
        <v>13.5</v>
      </c>
      <c r="AQ6" s="18">
        <f t="shared" si="6"/>
        <v>8</v>
      </c>
      <c r="AR6" s="1">
        <f t="shared" si="7"/>
        <v>9.5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</row>
    <row r="7" spans="1:949" x14ac:dyDescent="0.25">
      <c r="A7" s="1">
        <v>6</v>
      </c>
      <c r="B7" s="4" t="s">
        <v>13</v>
      </c>
      <c r="C7" s="1">
        <v>1</v>
      </c>
      <c r="D7" s="1">
        <v>1</v>
      </c>
      <c r="E7" s="1">
        <v>1</v>
      </c>
      <c r="F7" s="1">
        <v>5</v>
      </c>
      <c r="G7" s="1">
        <v>2</v>
      </c>
      <c r="H7" s="1">
        <v>5</v>
      </c>
      <c r="I7" s="1">
        <v>4</v>
      </c>
      <c r="J7" s="29">
        <v>3</v>
      </c>
      <c r="K7" s="1">
        <v>5</v>
      </c>
      <c r="L7" s="1">
        <v>5</v>
      </c>
      <c r="M7" s="1">
        <v>2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30">
        <f t="shared" si="0"/>
        <v>64</v>
      </c>
      <c r="U7" s="1">
        <v>1</v>
      </c>
      <c r="V7" s="1">
        <v>1</v>
      </c>
      <c r="W7" s="1">
        <v>1</v>
      </c>
      <c r="X7" s="1">
        <v>4</v>
      </c>
      <c r="Y7" s="1">
        <v>2</v>
      </c>
      <c r="Z7" s="1">
        <v>4</v>
      </c>
      <c r="AA7" s="1">
        <v>4</v>
      </c>
      <c r="AB7" s="18">
        <v>2.1333333333333302</v>
      </c>
      <c r="AC7" s="1">
        <v>5</v>
      </c>
      <c r="AD7" s="1">
        <v>3</v>
      </c>
      <c r="AE7" s="1">
        <v>4</v>
      </c>
      <c r="AF7" s="1">
        <v>5</v>
      </c>
      <c r="AG7" s="1">
        <v>4</v>
      </c>
      <c r="AH7" s="1">
        <v>5</v>
      </c>
      <c r="AI7" s="1">
        <v>5</v>
      </c>
      <c r="AJ7" s="1">
        <v>4</v>
      </c>
      <c r="AK7" s="1">
        <v>5</v>
      </c>
      <c r="AL7" s="33">
        <f t="shared" si="1"/>
        <v>59.133333333333326</v>
      </c>
      <c r="AM7" s="32">
        <f t="shared" si="2"/>
        <v>61.566666666666663</v>
      </c>
      <c r="AN7" s="18">
        <f t="shared" si="3"/>
        <v>9.5</v>
      </c>
      <c r="AO7" s="18">
        <f t="shared" si="4"/>
        <v>20.066666666666666</v>
      </c>
      <c r="AP7" s="18">
        <f t="shared" si="5"/>
        <v>12.5</v>
      </c>
      <c r="AQ7" s="18">
        <f t="shared" si="6"/>
        <v>10</v>
      </c>
      <c r="AR7" s="1">
        <f t="shared" si="7"/>
        <v>9.5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</row>
    <row r="8" spans="1:949" ht="30" x14ac:dyDescent="0.25">
      <c r="A8" s="1">
        <v>7</v>
      </c>
      <c r="B8" s="6" t="s">
        <v>31</v>
      </c>
      <c r="C8" s="1">
        <v>1</v>
      </c>
      <c r="D8" s="1">
        <v>1</v>
      </c>
      <c r="E8" s="1">
        <v>1</v>
      </c>
      <c r="F8" s="1">
        <v>4</v>
      </c>
      <c r="G8" s="1">
        <v>5</v>
      </c>
      <c r="H8" s="1">
        <v>5</v>
      </c>
      <c r="I8" s="1">
        <v>2</v>
      </c>
      <c r="J8" s="29">
        <v>2.6736842105263201</v>
      </c>
      <c r="K8" s="1">
        <v>4</v>
      </c>
      <c r="L8" s="1">
        <v>4</v>
      </c>
      <c r="M8" s="1">
        <v>3</v>
      </c>
      <c r="N8" s="1">
        <v>5</v>
      </c>
      <c r="O8" s="1">
        <v>4</v>
      </c>
      <c r="P8" s="1">
        <v>5</v>
      </c>
      <c r="Q8" s="1">
        <v>4</v>
      </c>
      <c r="R8" s="1">
        <v>5</v>
      </c>
      <c r="S8" s="1">
        <v>5</v>
      </c>
      <c r="T8" s="30">
        <f t="shared" si="0"/>
        <v>60.673684210526318</v>
      </c>
      <c r="U8" s="1">
        <v>1</v>
      </c>
      <c r="V8" s="1">
        <v>1</v>
      </c>
      <c r="W8" s="1">
        <v>1</v>
      </c>
      <c r="X8" s="1">
        <v>5</v>
      </c>
      <c r="Y8" s="1">
        <v>3</v>
      </c>
      <c r="Z8" s="1">
        <v>5</v>
      </c>
      <c r="AA8" s="1">
        <v>5</v>
      </c>
      <c r="AB8" s="1">
        <v>4</v>
      </c>
      <c r="AC8" s="1">
        <v>4</v>
      </c>
      <c r="AD8" s="1">
        <v>5</v>
      </c>
      <c r="AE8" s="1">
        <v>5</v>
      </c>
      <c r="AF8" s="1">
        <v>4</v>
      </c>
      <c r="AG8" s="1">
        <v>4</v>
      </c>
      <c r="AH8" s="1">
        <v>5</v>
      </c>
      <c r="AI8" s="1">
        <v>2</v>
      </c>
      <c r="AJ8" s="1">
        <v>4</v>
      </c>
      <c r="AK8" s="1">
        <v>4</v>
      </c>
      <c r="AL8" s="15">
        <f t="shared" si="1"/>
        <v>62</v>
      </c>
      <c r="AM8" s="32">
        <f t="shared" si="2"/>
        <v>61.336842105263159</v>
      </c>
      <c r="AN8" s="18">
        <f t="shared" si="3"/>
        <v>11.5</v>
      </c>
      <c r="AO8" s="18">
        <f t="shared" si="4"/>
        <v>20.336842105263159</v>
      </c>
      <c r="AP8" s="18">
        <f t="shared" si="5"/>
        <v>12.5</v>
      </c>
      <c r="AQ8" s="18">
        <f t="shared" si="6"/>
        <v>8</v>
      </c>
      <c r="AR8" s="1">
        <f t="shared" si="7"/>
        <v>9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</row>
    <row r="9" spans="1:949" x14ac:dyDescent="0.25">
      <c r="A9" s="1">
        <v>8</v>
      </c>
      <c r="B9" s="3" t="s">
        <v>14</v>
      </c>
      <c r="C9" s="1">
        <v>1</v>
      </c>
      <c r="D9" s="1">
        <v>1</v>
      </c>
      <c r="E9" s="1">
        <v>1</v>
      </c>
      <c r="F9" s="1">
        <v>3</v>
      </c>
      <c r="G9" s="1">
        <v>4</v>
      </c>
      <c r="H9" s="1">
        <v>5</v>
      </c>
      <c r="I9" s="1">
        <v>2</v>
      </c>
      <c r="J9" s="29">
        <v>2.4909090909090899</v>
      </c>
      <c r="K9" s="1">
        <v>3</v>
      </c>
      <c r="L9" s="1">
        <v>4</v>
      </c>
      <c r="M9" s="1">
        <v>3</v>
      </c>
      <c r="N9" s="1">
        <v>3</v>
      </c>
      <c r="O9" s="1">
        <v>4</v>
      </c>
      <c r="P9" s="1">
        <v>5</v>
      </c>
      <c r="Q9" s="1">
        <v>4</v>
      </c>
      <c r="R9" s="1">
        <v>5</v>
      </c>
      <c r="S9" s="1">
        <v>5</v>
      </c>
      <c r="T9" s="30">
        <f t="shared" si="0"/>
        <v>55.490909090909085</v>
      </c>
      <c r="U9" s="1">
        <v>1</v>
      </c>
      <c r="V9" s="1">
        <v>1</v>
      </c>
      <c r="W9" s="1">
        <v>1</v>
      </c>
      <c r="X9" s="1">
        <v>5</v>
      </c>
      <c r="Y9" s="1">
        <v>3</v>
      </c>
      <c r="Z9" s="1">
        <v>5</v>
      </c>
      <c r="AA9" s="1">
        <v>5</v>
      </c>
      <c r="AB9" s="1">
        <v>4</v>
      </c>
      <c r="AC9" s="1">
        <v>5</v>
      </c>
      <c r="AD9" s="1">
        <v>5</v>
      </c>
      <c r="AE9" s="1">
        <v>5</v>
      </c>
      <c r="AF9" s="1">
        <v>5</v>
      </c>
      <c r="AG9" s="1">
        <v>5</v>
      </c>
      <c r="AH9" s="1">
        <v>5</v>
      </c>
      <c r="AI9" s="1">
        <v>4</v>
      </c>
      <c r="AJ9" s="1">
        <v>4</v>
      </c>
      <c r="AK9" s="1">
        <v>4</v>
      </c>
      <c r="AL9" s="15">
        <f t="shared" si="1"/>
        <v>67</v>
      </c>
      <c r="AM9" s="32">
        <f t="shared" si="2"/>
        <v>61.245454545454542</v>
      </c>
      <c r="AN9" s="18">
        <f t="shared" si="3"/>
        <v>10.5</v>
      </c>
      <c r="AO9" s="18">
        <f t="shared" si="4"/>
        <v>20.245454545454546</v>
      </c>
      <c r="AP9" s="18">
        <f t="shared" si="5"/>
        <v>12.5</v>
      </c>
      <c r="AQ9" s="18">
        <f t="shared" si="6"/>
        <v>9</v>
      </c>
      <c r="AR9" s="1">
        <f t="shared" si="7"/>
        <v>9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</row>
    <row r="10" spans="1:949" x14ac:dyDescent="0.25">
      <c r="A10" s="1">
        <v>9</v>
      </c>
      <c r="B10" s="3" t="s">
        <v>17</v>
      </c>
      <c r="C10" s="1">
        <v>1</v>
      </c>
      <c r="D10" s="1">
        <v>1</v>
      </c>
      <c r="E10" s="1">
        <v>1</v>
      </c>
      <c r="F10" s="1">
        <v>5</v>
      </c>
      <c r="G10" s="1">
        <v>2</v>
      </c>
      <c r="H10" s="1">
        <v>5</v>
      </c>
      <c r="I10" s="1">
        <v>2</v>
      </c>
      <c r="J10" s="29">
        <v>2</v>
      </c>
      <c r="K10" s="1">
        <v>5</v>
      </c>
      <c r="L10" s="1">
        <v>4</v>
      </c>
      <c r="M10" s="1">
        <v>4</v>
      </c>
      <c r="N10" s="1">
        <v>5</v>
      </c>
      <c r="O10" s="1">
        <v>4</v>
      </c>
      <c r="P10" s="1">
        <v>5</v>
      </c>
      <c r="Q10" s="1">
        <v>5</v>
      </c>
      <c r="R10" s="1">
        <v>5</v>
      </c>
      <c r="S10" s="1">
        <v>5</v>
      </c>
      <c r="T10" s="30">
        <f t="shared" si="0"/>
        <v>61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5">
        <f t="shared" si="1"/>
        <v>0</v>
      </c>
      <c r="AM10" s="16">
        <f>T10</f>
        <v>61</v>
      </c>
      <c r="AN10" s="18">
        <f>C10+D10+E10+F10+G10</f>
        <v>10</v>
      </c>
      <c r="AO10" s="18">
        <f>H10+I10+J10+K10+L10</f>
        <v>18</v>
      </c>
      <c r="AP10" s="18">
        <f>M10+N10+O10</f>
        <v>13</v>
      </c>
      <c r="AQ10" s="18">
        <f>P10+Q10</f>
        <v>10</v>
      </c>
      <c r="AR10" s="18">
        <f>R10+S10</f>
        <v>10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</row>
    <row r="11" spans="1:949" x14ac:dyDescent="0.25">
      <c r="A11" s="1">
        <v>10</v>
      </c>
      <c r="B11" s="6" t="s">
        <v>50</v>
      </c>
      <c r="C11" s="1">
        <v>1</v>
      </c>
      <c r="D11" s="1">
        <v>1</v>
      </c>
      <c r="E11" s="1">
        <v>1</v>
      </c>
      <c r="F11" s="1">
        <v>4</v>
      </c>
      <c r="G11" s="1">
        <v>2</v>
      </c>
      <c r="H11" s="1">
        <v>5</v>
      </c>
      <c r="I11" s="1">
        <v>2</v>
      </c>
      <c r="J11" s="29">
        <v>2.8</v>
      </c>
      <c r="K11" s="1">
        <v>3</v>
      </c>
      <c r="L11" s="1">
        <v>4</v>
      </c>
      <c r="M11" s="1">
        <v>3</v>
      </c>
      <c r="N11" s="1">
        <v>5</v>
      </c>
      <c r="O11" s="1">
        <v>4</v>
      </c>
      <c r="P11" s="1">
        <v>5</v>
      </c>
      <c r="Q11" s="1">
        <v>5</v>
      </c>
      <c r="R11" s="1">
        <v>5</v>
      </c>
      <c r="S11" s="1">
        <v>5</v>
      </c>
      <c r="T11" s="30">
        <f t="shared" si="0"/>
        <v>57.8</v>
      </c>
      <c r="U11" s="1">
        <v>1</v>
      </c>
      <c r="V11" s="1">
        <v>1</v>
      </c>
      <c r="W11" s="1">
        <v>1</v>
      </c>
      <c r="X11" s="1">
        <v>5</v>
      </c>
      <c r="Y11" s="1">
        <v>2</v>
      </c>
      <c r="Z11" s="1">
        <v>5</v>
      </c>
      <c r="AA11" s="1">
        <v>5</v>
      </c>
      <c r="AB11" s="1">
        <v>4</v>
      </c>
      <c r="AC11" s="1">
        <v>5</v>
      </c>
      <c r="AD11" s="1">
        <v>5</v>
      </c>
      <c r="AE11" s="1">
        <v>5</v>
      </c>
      <c r="AF11" s="1">
        <v>5</v>
      </c>
      <c r="AG11" s="1">
        <v>5</v>
      </c>
      <c r="AH11" s="1">
        <v>2</v>
      </c>
      <c r="AI11" s="1">
        <v>3</v>
      </c>
      <c r="AJ11" s="1">
        <v>5</v>
      </c>
      <c r="AK11" s="1">
        <v>5</v>
      </c>
      <c r="AL11" s="15">
        <f t="shared" si="1"/>
        <v>64</v>
      </c>
      <c r="AM11" s="32">
        <f t="shared" ref="AM11:AM17" si="8">AVERAGE(AL11,T11)</f>
        <v>60.9</v>
      </c>
      <c r="AN11" s="18">
        <f t="shared" ref="AN11:AN17" si="9">(C11+D11+E11+F11+G11+U11+V11+W11+X11+Y11)/2</f>
        <v>9.5</v>
      </c>
      <c r="AO11" s="18">
        <f t="shared" ref="AO11:AO17" si="10">(H11+I11+J11+K11+L11+Z11+AA11+AB11+AC11+AD11)/2</f>
        <v>20.399999999999999</v>
      </c>
      <c r="AP11" s="18">
        <f t="shared" ref="AP11:AP17" si="11">(M11+N11+O11+AE11+AF11+AG11)/2</f>
        <v>13.5</v>
      </c>
      <c r="AQ11" s="18">
        <f t="shared" ref="AQ11:AQ17" si="12">(P11+Q11+AH11+AI11)/2</f>
        <v>7.5</v>
      </c>
      <c r="AR11" s="1">
        <f t="shared" ref="AR11:AR17" si="13">(R11+S11+AJ11+AK11)/2</f>
        <v>10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</row>
    <row r="12" spans="1:949" x14ac:dyDescent="0.25">
      <c r="A12" s="1">
        <v>11</v>
      </c>
      <c r="B12" s="5" t="s">
        <v>18</v>
      </c>
      <c r="C12" s="1">
        <v>1</v>
      </c>
      <c r="D12" s="1">
        <v>1</v>
      </c>
      <c r="E12" s="1">
        <v>1</v>
      </c>
      <c r="F12" s="1">
        <v>5</v>
      </c>
      <c r="G12" s="1">
        <v>2</v>
      </c>
      <c r="H12" s="1">
        <v>4</v>
      </c>
      <c r="I12" s="1">
        <v>5</v>
      </c>
      <c r="J12" s="29">
        <v>4</v>
      </c>
      <c r="K12" s="1">
        <v>2</v>
      </c>
      <c r="L12" s="1">
        <v>5</v>
      </c>
      <c r="M12" s="1">
        <v>5</v>
      </c>
      <c r="N12" s="1">
        <v>4</v>
      </c>
      <c r="O12" s="1">
        <v>4</v>
      </c>
      <c r="P12" s="1">
        <v>1</v>
      </c>
      <c r="Q12" s="1">
        <v>4</v>
      </c>
      <c r="R12" s="1">
        <v>4</v>
      </c>
      <c r="S12" s="1">
        <v>5</v>
      </c>
      <c r="T12" s="30">
        <f t="shared" si="0"/>
        <v>57</v>
      </c>
      <c r="U12" s="1">
        <v>1</v>
      </c>
      <c r="V12" s="1">
        <v>1</v>
      </c>
      <c r="W12" s="1">
        <v>1</v>
      </c>
      <c r="X12" s="1">
        <v>5</v>
      </c>
      <c r="Y12" s="1">
        <v>3</v>
      </c>
      <c r="Z12" s="1">
        <v>5</v>
      </c>
      <c r="AA12" s="1">
        <v>5</v>
      </c>
      <c r="AB12" s="1">
        <v>4</v>
      </c>
      <c r="AC12" s="1">
        <v>3</v>
      </c>
      <c r="AD12" s="1">
        <v>5</v>
      </c>
      <c r="AE12" s="1">
        <v>5</v>
      </c>
      <c r="AF12" s="1">
        <v>5</v>
      </c>
      <c r="AG12" s="1">
        <v>5</v>
      </c>
      <c r="AH12" s="1">
        <v>3</v>
      </c>
      <c r="AI12" s="1">
        <v>4</v>
      </c>
      <c r="AJ12" s="1">
        <v>4</v>
      </c>
      <c r="AK12" s="1">
        <v>5</v>
      </c>
      <c r="AL12" s="15">
        <f t="shared" si="1"/>
        <v>64</v>
      </c>
      <c r="AM12" s="16">
        <f t="shared" si="8"/>
        <v>60.5</v>
      </c>
      <c r="AN12" s="18">
        <f t="shared" si="9"/>
        <v>10.5</v>
      </c>
      <c r="AO12" s="18">
        <f t="shared" si="10"/>
        <v>21</v>
      </c>
      <c r="AP12" s="18">
        <f t="shared" si="11"/>
        <v>14</v>
      </c>
      <c r="AQ12" s="18">
        <f t="shared" si="12"/>
        <v>6</v>
      </c>
      <c r="AR12" s="1">
        <f t="shared" si="13"/>
        <v>9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</row>
    <row r="13" spans="1:949" ht="30" x14ac:dyDescent="0.25">
      <c r="A13" s="1">
        <v>12</v>
      </c>
      <c r="B13" s="3" t="s">
        <v>23</v>
      </c>
      <c r="C13" s="1">
        <v>1</v>
      </c>
      <c r="D13" s="1">
        <v>1</v>
      </c>
      <c r="E13" s="1">
        <v>1</v>
      </c>
      <c r="F13" s="1">
        <v>3</v>
      </c>
      <c r="G13" s="1">
        <v>4</v>
      </c>
      <c r="H13" s="1">
        <v>5</v>
      </c>
      <c r="I13" s="1">
        <v>2</v>
      </c>
      <c r="J13" s="29">
        <v>1.93827160493827</v>
      </c>
      <c r="K13" s="1">
        <v>5</v>
      </c>
      <c r="L13" s="1">
        <v>4</v>
      </c>
      <c r="M13" s="1">
        <v>3</v>
      </c>
      <c r="N13" s="1">
        <v>5</v>
      </c>
      <c r="O13" s="1">
        <v>4</v>
      </c>
      <c r="P13" s="1">
        <v>1</v>
      </c>
      <c r="Q13" s="1">
        <v>1</v>
      </c>
      <c r="R13" s="1">
        <v>5</v>
      </c>
      <c r="S13" s="1">
        <v>5</v>
      </c>
      <c r="T13" s="30">
        <f t="shared" si="0"/>
        <v>51.938271604938265</v>
      </c>
      <c r="U13" s="1">
        <v>1</v>
      </c>
      <c r="V13" s="1">
        <v>1</v>
      </c>
      <c r="W13" s="1">
        <v>1</v>
      </c>
      <c r="X13" s="1">
        <v>5</v>
      </c>
      <c r="Y13" s="1">
        <v>4</v>
      </c>
      <c r="Z13" s="1">
        <v>5</v>
      </c>
      <c r="AA13" s="1">
        <v>5</v>
      </c>
      <c r="AB13" s="1">
        <v>4</v>
      </c>
      <c r="AC13" s="1">
        <v>5</v>
      </c>
      <c r="AD13" s="1">
        <v>5</v>
      </c>
      <c r="AE13" s="1">
        <v>5</v>
      </c>
      <c r="AF13" s="1">
        <v>5</v>
      </c>
      <c r="AG13" s="1">
        <v>5</v>
      </c>
      <c r="AH13" s="1">
        <v>5</v>
      </c>
      <c r="AI13" s="1">
        <v>4</v>
      </c>
      <c r="AJ13" s="1">
        <v>4</v>
      </c>
      <c r="AK13" s="1">
        <v>5</v>
      </c>
      <c r="AL13" s="15">
        <f t="shared" si="1"/>
        <v>69</v>
      </c>
      <c r="AM13" s="31">
        <f t="shared" si="8"/>
        <v>60.469135802469133</v>
      </c>
      <c r="AN13" s="18">
        <f t="shared" si="9"/>
        <v>11</v>
      </c>
      <c r="AO13" s="18">
        <f t="shared" si="10"/>
        <v>20.969135802469136</v>
      </c>
      <c r="AP13" s="18">
        <f t="shared" si="11"/>
        <v>13.5</v>
      </c>
      <c r="AQ13" s="18">
        <f t="shared" si="12"/>
        <v>5.5</v>
      </c>
      <c r="AR13" s="1">
        <f t="shared" si="13"/>
        <v>9.5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</row>
    <row r="14" spans="1:949" ht="30" x14ac:dyDescent="0.25">
      <c r="A14" s="1">
        <v>13</v>
      </c>
      <c r="B14" s="3" t="s">
        <v>40</v>
      </c>
      <c r="C14" s="1">
        <v>1</v>
      </c>
      <c r="D14" s="1">
        <v>1</v>
      </c>
      <c r="E14" s="1">
        <v>1</v>
      </c>
      <c r="F14" s="1">
        <v>5</v>
      </c>
      <c r="G14" s="1">
        <v>3</v>
      </c>
      <c r="H14" s="1">
        <v>5</v>
      </c>
      <c r="I14" s="1">
        <v>2</v>
      </c>
      <c r="J14" s="29">
        <v>2.35</v>
      </c>
      <c r="K14" s="1">
        <v>3</v>
      </c>
      <c r="L14" s="1">
        <v>4</v>
      </c>
      <c r="M14" s="1">
        <v>4</v>
      </c>
      <c r="N14" s="1">
        <v>3</v>
      </c>
      <c r="O14" s="1">
        <v>4</v>
      </c>
      <c r="P14" s="1">
        <v>5</v>
      </c>
      <c r="Q14" s="1">
        <v>4</v>
      </c>
      <c r="R14" s="1">
        <v>5</v>
      </c>
      <c r="S14" s="1">
        <v>5</v>
      </c>
      <c r="T14" s="30">
        <f t="shared" si="0"/>
        <v>57.35</v>
      </c>
      <c r="U14" s="1">
        <v>1</v>
      </c>
      <c r="V14" s="1">
        <v>1</v>
      </c>
      <c r="W14" s="1">
        <v>1</v>
      </c>
      <c r="X14" s="1">
        <v>5</v>
      </c>
      <c r="Y14" s="1">
        <v>3</v>
      </c>
      <c r="Z14" s="1">
        <v>5</v>
      </c>
      <c r="AA14" s="1">
        <v>5</v>
      </c>
      <c r="AB14" s="1">
        <v>4</v>
      </c>
      <c r="AC14" s="1">
        <v>5</v>
      </c>
      <c r="AD14" s="1">
        <v>5</v>
      </c>
      <c r="AE14" s="1">
        <v>5</v>
      </c>
      <c r="AF14" s="1">
        <v>5</v>
      </c>
      <c r="AG14" s="1">
        <v>5</v>
      </c>
      <c r="AH14" s="1">
        <v>5</v>
      </c>
      <c r="AI14" s="1">
        <v>2</v>
      </c>
      <c r="AJ14" s="1">
        <v>4</v>
      </c>
      <c r="AK14" s="1">
        <v>2</v>
      </c>
      <c r="AL14" s="15">
        <f t="shared" si="1"/>
        <v>63</v>
      </c>
      <c r="AM14" s="32">
        <f t="shared" si="8"/>
        <v>60.174999999999997</v>
      </c>
      <c r="AN14" s="18">
        <f t="shared" si="9"/>
        <v>11</v>
      </c>
      <c r="AO14" s="18">
        <f t="shared" si="10"/>
        <v>20.175000000000001</v>
      </c>
      <c r="AP14" s="18">
        <f t="shared" si="11"/>
        <v>13</v>
      </c>
      <c r="AQ14" s="18">
        <f t="shared" si="12"/>
        <v>8</v>
      </c>
      <c r="AR14" s="1">
        <f t="shared" si="13"/>
        <v>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</row>
    <row r="15" spans="1:949" ht="30" x14ac:dyDescent="0.25">
      <c r="A15" s="1">
        <v>14</v>
      </c>
      <c r="B15" s="4" t="s">
        <v>9</v>
      </c>
      <c r="C15" s="1">
        <v>1</v>
      </c>
      <c r="D15" s="1">
        <v>1</v>
      </c>
      <c r="E15" s="1">
        <v>1</v>
      </c>
      <c r="F15" s="1">
        <v>3</v>
      </c>
      <c r="G15" s="1">
        <v>3</v>
      </c>
      <c r="H15" s="1">
        <v>5</v>
      </c>
      <c r="I15" s="1">
        <v>3</v>
      </c>
      <c r="J15" s="29">
        <v>2.1612903225806401</v>
      </c>
      <c r="K15" s="1">
        <v>5</v>
      </c>
      <c r="L15" s="1">
        <v>3</v>
      </c>
      <c r="M15" s="1">
        <v>4</v>
      </c>
      <c r="N15" s="1">
        <v>5</v>
      </c>
      <c r="O15" s="1">
        <v>5</v>
      </c>
      <c r="P15" s="1">
        <v>5</v>
      </c>
      <c r="Q15" s="1">
        <v>4</v>
      </c>
      <c r="R15" s="1">
        <v>5</v>
      </c>
      <c r="S15" s="1">
        <v>5</v>
      </c>
      <c r="T15" s="30">
        <f t="shared" si="0"/>
        <v>60.161290322580641</v>
      </c>
      <c r="U15" s="1">
        <v>1</v>
      </c>
      <c r="V15" s="1">
        <v>1</v>
      </c>
      <c r="W15" s="1">
        <v>1</v>
      </c>
      <c r="X15" s="1">
        <v>4</v>
      </c>
      <c r="Y15" s="1">
        <v>2</v>
      </c>
      <c r="Z15" s="1">
        <v>5</v>
      </c>
      <c r="AA15" s="1">
        <v>3</v>
      </c>
      <c r="AB15" s="18">
        <v>2.1612903225806401</v>
      </c>
      <c r="AC15" s="1">
        <v>5</v>
      </c>
      <c r="AD15" s="1">
        <v>4</v>
      </c>
      <c r="AE15" s="1">
        <v>4</v>
      </c>
      <c r="AF15" s="1">
        <v>5</v>
      </c>
      <c r="AG15" s="1">
        <v>4</v>
      </c>
      <c r="AH15" s="1">
        <v>5</v>
      </c>
      <c r="AI15" s="1">
        <v>4</v>
      </c>
      <c r="AJ15" s="1">
        <v>5</v>
      </c>
      <c r="AK15" s="1">
        <v>5</v>
      </c>
      <c r="AL15" s="30">
        <f t="shared" si="1"/>
        <v>60.161290322580641</v>
      </c>
      <c r="AM15" s="32">
        <f t="shared" si="8"/>
        <v>60.161290322580641</v>
      </c>
      <c r="AN15" s="18">
        <f t="shared" si="9"/>
        <v>9</v>
      </c>
      <c r="AO15" s="18">
        <f t="shared" si="10"/>
        <v>18.661290322580641</v>
      </c>
      <c r="AP15" s="18">
        <f t="shared" si="11"/>
        <v>13.5</v>
      </c>
      <c r="AQ15" s="18">
        <f t="shared" si="12"/>
        <v>9</v>
      </c>
      <c r="AR15" s="1">
        <f t="shared" si="13"/>
        <v>10</v>
      </c>
    </row>
    <row r="16" spans="1:949" ht="30" x14ac:dyDescent="0.25">
      <c r="A16" s="1">
        <v>15</v>
      </c>
      <c r="B16" s="4" t="s">
        <v>21</v>
      </c>
      <c r="C16" s="1">
        <v>1</v>
      </c>
      <c r="D16" s="1">
        <v>1</v>
      </c>
      <c r="E16" s="1">
        <v>1</v>
      </c>
      <c r="F16" s="1">
        <v>5</v>
      </c>
      <c r="G16" s="1">
        <v>5</v>
      </c>
      <c r="H16" s="1">
        <v>1</v>
      </c>
      <c r="I16" s="1">
        <v>3</v>
      </c>
      <c r="J16" s="29">
        <v>1.80645161290323</v>
      </c>
      <c r="K16" s="1">
        <v>5</v>
      </c>
      <c r="L16" s="1">
        <v>5</v>
      </c>
      <c r="M16" s="1">
        <v>2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3</v>
      </c>
      <c r="T16" s="30">
        <f t="shared" si="0"/>
        <v>58.806451612903231</v>
      </c>
      <c r="U16" s="1">
        <v>1</v>
      </c>
      <c r="V16" s="1">
        <v>1</v>
      </c>
      <c r="W16" s="1">
        <v>1</v>
      </c>
      <c r="X16" s="1">
        <v>5</v>
      </c>
      <c r="Y16" s="1">
        <v>3</v>
      </c>
      <c r="Z16" s="1">
        <v>4</v>
      </c>
      <c r="AA16" s="1">
        <v>5</v>
      </c>
      <c r="AB16" s="1">
        <v>4</v>
      </c>
      <c r="AC16" s="1">
        <v>3</v>
      </c>
      <c r="AD16" s="1">
        <v>5</v>
      </c>
      <c r="AE16" s="1">
        <v>5</v>
      </c>
      <c r="AF16" s="1">
        <v>3</v>
      </c>
      <c r="AG16" s="1">
        <v>4</v>
      </c>
      <c r="AH16" s="1">
        <v>4</v>
      </c>
      <c r="AI16" s="1">
        <v>5</v>
      </c>
      <c r="AJ16" s="1">
        <v>4</v>
      </c>
      <c r="AK16" s="1">
        <v>4</v>
      </c>
      <c r="AL16" s="15">
        <f t="shared" si="1"/>
        <v>61</v>
      </c>
      <c r="AM16" s="31">
        <f t="shared" si="8"/>
        <v>59.903225806451616</v>
      </c>
      <c r="AN16" s="18">
        <f t="shared" si="9"/>
        <v>12</v>
      </c>
      <c r="AO16" s="18">
        <f t="shared" si="10"/>
        <v>18.403225806451616</v>
      </c>
      <c r="AP16" s="18">
        <f t="shared" si="11"/>
        <v>12</v>
      </c>
      <c r="AQ16" s="18">
        <f t="shared" si="12"/>
        <v>9.5</v>
      </c>
      <c r="AR16" s="1">
        <f t="shared" si="13"/>
        <v>8</v>
      </c>
    </row>
    <row r="17" spans="1:44" x14ac:dyDescent="0.25">
      <c r="A17" s="1">
        <v>16</v>
      </c>
      <c r="B17" s="3" t="s">
        <v>11</v>
      </c>
      <c r="C17" s="1">
        <v>1</v>
      </c>
      <c r="D17" s="1">
        <v>1</v>
      </c>
      <c r="E17" s="1">
        <v>1</v>
      </c>
      <c r="F17" s="1">
        <v>4</v>
      </c>
      <c r="G17" s="1">
        <v>2</v>
      </c>
      <c r="H17" s="1">
        <v>5</v>
      </c>
      <c r="I17" s="1">
        <v>2</v>
      </c>
      <c r="J17" s="29">
        <v>1.8888888888888899</v>
      </c>
      <c r="K17" s="1">
        <v>5</v>
      </c>
      <c r="L17" s="1">
        <v>5</v>
      </c>
      <c r="M17" s="1">
        <v>2</v>
      </c>
      <c r="N17" s="1">
        <v>5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30">
        <f t="shared" si="0"/>
        <v>59.888888888888886</v>
      </c>
      <c r="U17" s="1">
        <v>1</v>
      </c>
      <c r="V17" s="1">
        <v>1</v>
      </c>
      <c r="W17" s="1">
        <v>1</v>
      </c>
      <c r="X17" s="1">
        <v>5</v>
      </c>
      <c r="Y17" s="1">
        <v>2</v>
      </c>
      <c r="Z17" s="1">
        <v>5</v>
      </c>
      <c r="AA17" s="1">
        <v>5</v>
      </c>
      <c r="AB17" s="1">
        <v>4</v>
      </c>
      <c r="AC17" s="1">
        <v>3</v>
      </c>
      <c r="AD17" s="1">
        <v>5</v>
      </c>
      <c r="AE17" s="1">
        <v>5</v>
      </c>
      <c r="AF17" s="1">
        <v>4</v>
      </c>
      <c r="AG17" s="1">
        <v>4</v>
      </c>
      <c r="AH17" s="1">
        <v>4</v>
      </c>
      <c r="AI17" s="1">
        <v>2</v>
      </c>
      <c r="AJ17" s="1">
        <v>3</v>
      </c>
      <c r="AK17" s="1">
        <v>5</v>
      </c>
      <c r="AL17" s="15">
        <f t="shared" si="1"/>
        <v>59</v>
      </c>
      <c r="AM17" s="32">
        <f t="shared" si="8"/>
        <v>59.444444444444443</v>
      </c>
      <c r="AN17" s="18">
        <f t="shared" si="9"/>
        <v>9.5</v>
      </c>
      <c r="AO17" s="18">
        <f t="shared" si="10"/>
        <v>20.444444444444443</v>
      </c>
      <c r="AP17" s="18">
        <f t="shared" si="11"/>
        <v>12.5</v>
      </c>
      <c r="AQ17" s="18">
        <f t="shared" si="12"/>
        <v>8</v>
      </c>
      <c r="AR17" s="1">
        <f t="shared" si="13"/>
        <v>9</v>
      </c>
    </row>
    <row r="18" spans="1:44" ht="45" x14ac:dyDescent="0.25">
      <c r="A18" s="1">
        <v>17</v>
      </c>
      <c r="B18" s="3" t="s">
        <v>25</v>
      </c>
      <c r="C18" s="1">
        <v>1</v>
      </c>
      <c r="D18" s="1">
        <v>1</v>
      </c>
      <c r="E18" s="1">
        <v>1</v>
      </c>
      <c r="F18" s="1">
        <v>3</v>
      </c>
      <c r="G18" s="1">
        <v>4</v>
      </c>
      <c r="H18" s="1">
        <v>5</v>
      </c>
      <c r="I18" s="1">
        <v>2</v>
      </c>
      <c r="J18" s="29">
        <v>1.43333333333333</v>
      </c>
      <c r="K18" s="1">
        <v>4</v>
      </c>
      <c r="L18" s="1">
        <v>4</v>
      </c>
      <c r="M18" s="1">
        <v>4</v>
      </c>
      <c r="N18" s="1">
        <v>5</v>
      </c>
      <c r="O18" s="1">
        <v>4</v>
      </c>
      <c r="P18" s="1">
        <v>5</v>
      </c>
      <c r="Q18" s="1">
        <v>5</v>
      </c>
      <c r="R18" s="1">
        <v>5</v>
      </c>
      <c r="S18" s="1">
        <v>5</v>
      </c>
      <c r="T18" s="30">
        <f t="shared" si="0"/>
        <v>59.43333333333333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5">
        <f t="shared" si="1"/>
        <v>0</v>
      </c>
      <c r="AM18" s="31">
        <f>T18</f>
        <v>59.43333333333333</v>
      </c>
      <c r="AN18" s="18">
        <f>C18+D18+E18+F18+G18</f>
        <v>10</v>
      </c>
      <c r="AO18" s="18">
        <f>H18+I18+J18+K18+L18</f>
        <v>16.43333333333333</v>
      </c>
      <c r="AP18" s="18">
        <f>M18+N18+O18</f>
        <v>13</v>
      </c>
      <c r="AQ18" s="18">
        <f>P18+Q18</f>
        <v>10</v>
      </c>
      <c r="AR18" s="18">
        <f>R18+S18</f>
        <v>10</v>
      </c>
    </row>
    <row r="19" spans="1:44" ht="30" x14ac:dyDescent="0.25">
      <c r="A19" s="1">
        <v>18</v>
      </c>
      <c r="B19" s="4" t="s">
        <v>26</v>
      </c>
      <c r="C19" s="1">
        <v>1</v>
      </c>
      <c r="D19" s="1">
        <v>1</v>
      </c>
      <c r="E19" s="1">
        <v>1</v>
      </c>
      <c r="F19" s="1">
        <v>5</v>
      </c>
      <c r="G19" s="1">
        <v>4</v>
      </c>
      <c r="H19" s="1">
        <v>5</v>
      </c>
      <c r="I19" s="1">
        <v>2</v>
      </c>
      <c r="J19" s="29">
        <v>1.86</v>
      </c>
      <c r="K19" s="1">
        <v>4</v>
      </c>
      <c r="L19" s="1">
        <v>4</v>
      </c>
      <c r="M19" s="1">
        <v>3</v>
      </c>
      <c r="N19" s="1">
        <v>5</v>
      </c>
      <c r="O19" s="1">
        <v>4</v>
      </c>
      <c r="P19" s="1">
        <v>5</v>
      </c>
      <c r="Q19" s="1">
        <v>5</v>
      </c>
      <c r="R19" s="1">
        <v>5</v>
      </c>
      <c r="S19" s="1">
        <v>5</v>
      </c>
      <c r="T19" s="30">
        <f t="shared" si="0"/>
        <v>60.86</v>
      </c>
      <c r="U19" s="1">
        <v>1</v>
      </c>
      <c r="V19" s="1">
        <v>1</v>
      </c>
      <c r="W19" s="1">
        <v>1</v>
      </c>
      <c r="X19" s="1">
        <v>5</v>
      </c>
      <c r="Y19" s="1">
        <v>2</v>
      </c>
      <c r="Z19" s="1">
        <v>4</v>
      </c>
      <c r="AA19" s="1">
        <v>5</v>
      </c>
      <c r="AB19" s="1">
        <v>4</v>
      </c>
      <c r="AC19" s="1">
        <v>2</v>
      </c>
      <c r="AD19" s="1">
        <v>5</v>
      </c>
      <c r="AE19" s="1">
        <v>5</v>
      </c>
      <c r="AF19" s="1">
        <v>4</v>
      </c>
      <c r="AG19" s="1">
        <v>4</v>
      </c>
      <c r="AH19" s="1">
        <v>2</v>
      </c>
      <c r="AI19" s="1">
        <v>4</v>
      </c>
      <c r="AJ19" s="1">
        <v>5</v>
      </c>
      <c r="AK19" s="1">
        <v>4</v>
      </c>
      <c r="AL19" s="15">
        <f t="shared" si="1"/>
        <v>58</v>
      </c>
      <c r="AM19" s="16">
        <f>AVERAGE(AL19,T19)</f>
        <v>59.43</v>
      </c>
      <c r="AN19" s="18">
        <f>(C19+D19+E19+F19+G19+U19+V19+W19+X19+Y19)/2</f>
        <v>11</v>
      </c>
      <c r="AO19" s="18">
        <f>(H19+I19+J19+K19+L19+Z19+AA19+AB19+AC19+AD19)/2</f>
        <v>18.43</v>
      </c>
      <c r="AP19" s="18">
        <f>(M19+N19+O19+AE19+AF19+AG19)/2</f>
        <v>12.5</v>
      </c>
      <c r="AQ19" s="18">
        <f>(P19+Q19+AH19+AI19)/2</f>
        <v>8</v>
      </c>
      <c r="AR19" s="1">
        <f>(R19+S19+AJ19+AK19)/2</f>
        <v>9.5</v>
      </c>
    </row>
    <row r="20" spans="1:44" x14ac:dyDescent="0.25">
      <c r="A20" s="1">
        <v>19</v>
      </c>
      <c r="B20" s="3" t="s">
        <v>27</v>
      </c>
      <c r="C20" s="1">
        <v>1</v>
      </c>
      <c r="D20" s="1">
        <v>1</v>
      </c>
      <c r="E20" s="1">
        <v>1</v>
      </c>
      <c r="F20" s="1">
        <v>4</v>
      </c>
      <c r="G20" s="1">
        <v>3</v>
      </c>
      <c r="H20" s="1">
        <v>5</v>
      </c>
      <c r="I20" s="1">
        <v>2</v>
      </c>
      <c r="J20" s="29">
        <v>1.4</v>
      </c>
      <c r="K20" s="1">
        <v>5</v>
      </c>
      <c r="L20" s="1">
        <v>4</v>
      </c>
      <c r="M20" s="1">
        <v>3</v>
      </c>
      <c r="N20" s="1">
        <v>5</v>
      </c>
      <c r="O20" s="1">
        <v>4</v>
      </c>
      <c r="P20" s="1">
        <v>5</v>
      </c>
      <c r="Q20" s="1">
        <v>5</v>
      </c>
      <c r="R20" s="1">
        <v>5</v>
      </c>
      <c r="S20" s="1">
        <v>5</v>
      </c>
      <c r="T20" s="30">
        <f t="shared" si="0"/>
        <v>59.4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5">
        <f t="shared" si="1"/>
        <v>0</v>
      </c>
      <c r="AM20" s="16">
        <f>T20</f>
        <v>59.4</v>
      </c>
      <c r="AN20" s="18">
        <f>C20+D20+E20+F20+G20</f>
        <v>10</v>
      </c>
      <c r="AO20" s="18">
        <f>H20+I20+J20+K20+L20</f>
        <v>17.399999999999999</v>
      </c>
      <c r="AP20" s="18">
        <f>M20+N20+O20</f>
        <v>12</v>
      </c>
      <c r="AQ20" s="18">
        <f>P20+Q20</f>
        <v>10</v>
      </c>
      <c r="AR20" s="18">
        <f>R20+S20</f>
        <v>10</v>
      </c>
    </row>
    <row r="21" spans="1:44" ht="30" x14ac:dyDescent="0.25">
      <c r="A21" s="1">
        <v>20</v>
      </c>
      <c r="B21" s="6" t="s">
        <v>36</v>
      </c>
      <c r="C21" s="1">
        <v>1</v>
      </c>
      <c r="D21" s="1">
        <v>1</v>
      </c>
      <c r="E21" s="1">
        <v>1</v>
      </c>
      <c r="F21" s="1">
        <v>4</v>
      </c>
      <c r="G21" s="1">
        <v>3</v>
      </c>
      <c r="H21" s="1">
        <v>5</v>
      </c>
      <c r="I21" s="1">
        <v>2</v>
      </c>
      <c r="J21" s="29">
        <v>2</v>
      </c>
      <c r="K21" s="1">
        <v>4</v>
      </c>
      <c r="L21" s="1">
        <v>4</v>
      </c>
      <c r="M21" s="1">
        <v>2</v>
      </c>
      <c r="N21" s="1">
        <v>5</v>
      </c>
      <c r="O21" s="1">
        <v>4</v>
      </c>
      <c r="P21" s="1">
        <v>5</v>
      </c>
      <c r="Q21" s="1">
        <v>3</v>
      </c>
      <c r="R21" s="1">
        <v>5</v>
      </c>
      <c r="S21" s="1">
        <v>5</v>
      </c>
      <c r="T21" s="30">
        <f t="shared" si="0"/>
        <v>56</v>
      </c>
      <c r="U21" s="1">
        <v>1</v>
      </c>
      <c r="V21" s="1">
        <v>1</v>
      </c>
      <c r="W21" s="1">
        <v>1</v>
      </c>
      <c r="X21" s="1">
        <v>5</v>
      </c>
      <c r="Y21" s="1">
        <v>3</v>
      </c>
      <c r="Z21" s="1">
        <v>5</v>
      </c>
      <c r="AA21" s="1">
        <v>5</v>
      </c>
      <c r="AB21" s="1">
        <v>4</v>
      </c>
      <c r="AC21" s="1">
        <v>4</v>
      </c>
      <c r="AD21" s="1">
        <v>5</v>
      </c>
      <c r="AE21" s="1">
        <v>5</v>
      </c>
      <c r="AF21" s="1">
        <v>5</v>
      </c>
      <c r="AG21" s="1">
        <v>5</v>
      </c>
      <c r="AH21" s="1">
        <v>3</v>
      </c>
      <c r="AI21" s="1">
        <v>4</v>
      </c>
      <c r="AJ21" s="1">
        <v>3</v>
      </c>
      <c r="AK21" s="1">
        <v>3</v>
      </c>
      <c r="AL21" s="15">
        <f t="shared" si="1"/>
        <v>62</v>
      </c>
      <c r="AM21" s="32">
        <f>AVERAGE(AL21,T21)</f>
        <v>59</v>
      </c>
      <c r="AN21" s="18">
        <f>(C21+D21+E21+F21+G21+U21+V21+W21+X21+Y21)/2</f>
        <v>10.5</v>
      </c>
      <c r="AO21" s="18">
        <f>(H21+I21+J21+K21+L21+Z21+AA21+AB21+AC21+AD21)/2</f>
        <v>20</v>
      </c>
      <c r="AP21" s="18">
        <f>(M21+N21+O21+AE21+AF21+AG21)/2</f>
        <v>13</v>
      </c>
      <c r="AQ21" s="18">
        <f>(P21+Q21+AH21+AI21)/2</f>
        <v>7.5</v>
      </c>
      <c r="AR21" s="1">
        <f>(R21+S21+AJ21+AK21)/2</f>
        <v>8</v>
      </c>
    </row>
    <row r="22" spans="1:44" x14ac:dyDescent="0.25">
      <c r="A22" s="1">
        <v>21</v>
      </c>
      <c r="B22" s="3" t="s">
        <v>32</v>
      </c>
      <c r="C22" s="1">
        <v>1</v>
      </c>
      <c r="D22" s="1">
        <v>1</v>
      </c>
      <c r="E22" s="1">
        <v>1</v>
      </c>
      <c r="F22" s="1">
        <v>4</v>
      </c>
      <c r="G22" s="1">
        <v>2</v>
      </c>
      <c r="H22" s="1">
        <v>5</v>
      </c>
      <c r="I22" s="1">
        <v>3</v>
      </c>
      <c r="J22" s="29">
        <v>2.0246913580246901</v>
      </c>
      <c r="K22" s="1">
        <v>5</v>
      </c>
      <c r="L22" s="1">
        <v>4</v>
      </c>
      <c r="M22" s="1">
        <v>3</v>
      </c>
      <c r="N22" s="1">
        <v>5</v>
      </c>
      <c r="O22" s="1">
        <v>4</v>
      </c>
      <c r="P22" s="1">
        <v>3</v>
      </c>
      <c r="Q22" s="1">
        <v>3</v>
      </c>
      <c r="R22" s="1">
        <v>5</v>
      </c>
      <c r="S22" s="1">
        <v>5</v>
      </c>
      <c r="T22" s="30">
        <f t="shared" si="0"/>
        <v>56.02469135802469</v>
      </c>
      <c r="U22" s="1">
        <v>1</v>
      </c>
      <c r="V22" s="1">
        <v>1</v>
      </c>
      <c r="W22" s="1">
        <v>1</v>
      </c>
      <c r="X22" s="1">
        <v>5</v>
      </c>
      <c r="Y22" s="1">
        <v>2</v>
      </c>
      <c r="Z22" s="1">
        <v>5</v>
      </c>
      <c r="AA22" s="1">
        <v>5</v>
      </c>
      <c r="AB22" s="1">
        <v>4</v>
      </c>
      <c r="AC22" s="1">
        <v>3</v>
      </c>
      <c r="AD22" s="1">
        <v>5</v>
      </c>
      <c r="AE22" s="1">
        <v>5</v>
      </c>
      <c r="AF22" s="1">
        <v>4</v>
      </c>
      <c r="AG22" s="1">
        <v>4</v>
      </c>
      <c r="AH22" s="1">
        <v>3</v>
      </c>
      <c r="AI22" s="1">
        <v>4</v>
      </c>
      <c r="AJ22" s="1">
        <v>4</v>
      </c>
      <c r="AK22" s="1">
        <v>5</v>
      </c>
      <c r="AL22" s="15">
        <f t="shared" si="1"/>
        <v>61</v>
      </c>
      <c r="AM22" s="32">
        <f>AVERAGE(AL22,T22)</f>
        <v>58.512345679012341</v>
      </c>
      <c r="AN22" s="18">
        <f>(C22+D22+E22+F22+G22+U22+V22+W22+X22+Y22)/2</f>
        <v>9.5</v>
      </c>
      <c r="AO22" s="18">
        <f>(H22+I22+J22+K22+L22+Z22+AA22+AB22+AC22+AD22)/2</f>
        <v>20.512345679012345</v>
      </c>
      <c r="AP22" s="18">
        <f>(M22+N22+O22+AE22+AF22+AG22)/2</f>
        <v>12.5</v>
      </c>
      <c r="AQ22" s="18">
        <f>(P22+Q22+AH22+AI22)/2</f>
        <v>6.5</v>
      </c>
      <c r="AR22" s="1">
        <f>(R22+S22+AJ22+AK22)/2</f>
        <v>9.5</v>
      </c>
    </row>
    <row r="23" spans="1:44" x14ac:dyDescent="0.25">
      <c r="A23" s="1">
        <v>22</v>
      </c>
      <c r="B23" s="3" t="s">
        <v>33</v>
      </c>
      <c r="C23" s="1">
        <v>1</v>
      </c>
      <c r="D23" s="1">
        <v>1</v>
      </c>
      <c r="E23" s="1">
        <v>1</v>
      </c>
      <c r="F23" s="1">
        <v>5</v>
      </c>
      <c r="G23" s="1">
        <v>4</v>
      </c>
      <c r="H23" s="1">
        <v>4</v>
      </c>
      <c r="I23" s="1">
        <v>2</v>
      </c>
      <c r="J23" s="29">
        <v>1.5</v>
      </c>
      <c r="K23" s="1">
        <v>5</v>
      </c>
      <c r="L23" s="1">
        <v>3</v>
      </c>
      <c r="M23" s="1">
        <v>5</v>
      </c>
      <c r="N23" s="1">
        <v>5</v>
      </c>
      <c r="O23" s="1">
        <v>3</v>
      </c>
      <c r="P23" s="1">
        <v>5</v>
      </c>
      <c r="Q23" s="1">
        <v>5</v>
      </c>
      <c r="R23" s="1">
        <v>5</v>
      </c>
      <c r="S23" s="1">
        <v>3</v>
      </c>
      <c r="T23" s="30">
        <f t="shared" si="0"/>
        <v>58.5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5">
        <f t="shared" si="1"/>
        <v>0</v>
      </c>
      <c r="AM23" s="32">
        <f>T23</f>
        <v>58.5</v>
      </c>
      <c r="AN23" s="18">
        <f>C23+D23+E23+F23+G23</f>
        <v>12</v>
      </c>
      <c r="AO23" s="18">
        <f>H23+I23+J23+K23+L23</f>
        <v>15.5</v>
      </c>
      <c r="AP23" s="18">
        <f>M23+N23+O23</f>
        <v>13</v>
      </c>
      <c r="AQ23" s="18">
        <f>P23+Q23</f>
        <v>10</v>
      </c>
      <c r="AR23" s="18">
        <f>R23+S23</f>
        <v>8</v>
      </c>
    </row>
    <row r="24" spans="1:44" x14ac:dyDescent="0.25">
      <c r="A24" s="1">
        <v>23</v>
      </c>
      <c r="B24" s="4" t="s">
        <v>34</v>
      </c>
      <c r="C24" s="1">
        <v>1</v>
      </c>
      <c r="D24" s="1">
        <v>1</v>
      </c>
      <c r="E24" s="1">
        <v>1</v>
      </c>
      <c r="F24" s="1">
        <v>3</v>
      </c>
      <c r="G24" s="1">
        <v>3</v>
      </c>
      <c r="H24" s="1">
        <v>5</v>
      </c>
      <c r="I24" s="1">
        <v>2</v>
      </c>
      <c r="J24" s="29">
        <v>1.3333333333333299</v>
      </c>
      <c r="K24" s="1">
        <v>5</v>
      </c>
      <c r="L24" s="1">
        <v>4</v>
      </c>
      <c r="M24" s="1">
        <v>2</v>
      </c>
      <c r="N24" s="1">
        <v>5</v>
      </c>
      <c r="O24" s="1">
        <v>5</v>
      </c>
      <c r="P24" s="1">
        <v>5</v>
      </c>
      <c r="Q24" s="1">
        <v>5</v>
      </c>
      <c r="R24" s="1">
        <v>5</v>
      </c>
      <c r="S24" s="1">
        <v>5</v>
      </c>
      <c r="T24" s="30">
        <f t="shared" si="0"/>
        <v>58.333333333333329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5">
        <f t="shared" si="1"/>
        <v>0</v>
      </c>
      <c r="AM24" s="32">
        <f>T24</f>
        <v>58.333333333333329</v>
      </c>
      <c r="AN24" s="18">
        <f>C24+D24+E24+F24+G24</f>
        <v>9</v>
      </c>
      <c r="AO24" s="18">
        <f>H24+I24+J24+K24+L24</f>
        <v>17.333333333333329</v>
      </c>
      <c r="AP24" s="18">
        <f>M24+N24+O24</f>
        <v>12</v>
      </c>
      <c r="AQ24" s="18">
        <f>P24+Q24</f>
        <v>10</v>
      </c>
      <c r="AR24" s="18">
        <f>R24+S24</f>
        <v>10</v>
      </c>
    </row>
    <row r="25" spans="1:44" ht="30" x14ac:dyDescent="0.25">
      <c r="A25" s="1">
        <v>24</v>
      </c>
      <c r="B25" s="3" t="s">
        <v>44</v>
      </c>
      <c r="C25" s="1">
        <v>1</v>
      </c>
      <c r="D25" s="1">
        <v>1</v>
      </c>
      <c r="E25" s="1">
        <v>1</v>
      </c>
      <c r="F25" s="1">
        <v>4</v>
      </c>
      <c r="G25" s="1">
        <v>5</v>
      </c>
      <c r="H25" s="1">
        <v>0</v>
      </c>
      <c r="I25" s="1">
        <v>3</v>
      </c>
      <c r="J25" s="29">
        <v>1.37113402061856</v>
      </c>
      <c r="K25" s="1">
        <v>0</v>
      </c>
      <c r="L25" s="1">
        <v>4</v>
      </c>
      <c r="M25" s="1">
        <v>4</v>
      </c>
      <c r="N25" s="1">
        <v>2</v>
      </c>
      <c r="O25" s="1">
        <v>4</v>
      </c>
      <c r="P25" s="1">
        <v>5</v>
      </c>
      <c r="Q25" s="1">
        <v>4</v>
      </c>
      <c r="R25" s="1">
        <v>3</v>
      </c>
      <c r="S25" s="1">
        <v>4</v>
      </c>
      <c r="T25" s="30">
        <f t="shared" si="0"/>
        <v>46.371134020618555</v>
      </c>
      <c r="U25" s="1">
        <v>1</v>
      </c>
      <c r="V25" s="1">
        <v>1</v>
      </c>
      <c r="W25" s="1">
        <v>1</v>
      </c>
      <c r="X25" s="1">
        <v>3</v>
      </c>
      <c r="Y25" s="1">
        <v>5</v>
      </c>
      <c r="Z25" s="1">
        <v>5</v>
      </c>
      <c r="AA25" s="1">
        <v>5</v>
      </c>
      <c r="AB25" s="1">
        <v>4</v>
      </c>
      <c r="AC25" s="1">
        <v>5</v>
      </c>
      <c r="AD25" s="1">
        <v>5</v>
      </c>
      <c r="AE25" s="1">
        <v>5</v>
      </c>
      <c r="AF25" s="1">
        <v>5</v>
      </c>
      <c r="AG25" s="1">
        <v>5</v>
      </c>
      <c r="AH25" s="1">
        <v>5</v>
      </c>
      <c r="AI25" s="1">
        <v>5</v>
      </c>
      <c r="AJ25" s="1">
        <v>5</v>
      </c>
      <c r="AK25" s="1">
        <v>5</v>
      </c>
      <c r="AL25" s="15">
        <f t="shared" si="1"/>
        <v>70</v>
      </c>
      <c r="AM25" s="32">
        <f>AVERAGE(AL25,T25)</f>
        <v>58.185567010309278</v>
      </c>
      <c r="AN25" s="18">
        <f>(C25+D25+E25+F25+G25+U25+V25+W25+X25+Y25)/2</f>
        <v>11.5</v>
      </c>
      <c r="AO25" s="18">
        <f>(H25+I25+J25+K25+L25+Z25+AA25+AB25+AC25+AD25)/2</f>
        <v>16.185567010309278</v>
      </c>
      <c r="AP25" s="18">
        <f>(M25+N25+O25+AE25+AF25+AG25)/2</f>
        <v>12.5</v>
      </c>
      <c r="AQ25" s="18">
        <f>(P25+Q25+AH25+AI25)/2</f>
        <v>9.5</v>
      </c>
      <c r="AR25" s="1">
        <f>(R25+S25+AJ25+AK25)/2</f>
        <v>8.5</v>
      </c>
    </row>
    <row r="26" spans="1:44" x14ac:dyDescent="0.25">
      <c r="A26" s="1">
        <v>25</v>
      </c>
      <c r="B26" s="3" t="s">
        <v>37</v>
      </c>
      <c r="C26" s="1">
        <v>1</v>
      </c>
      <c r="D26" s="1">
        <v>1</v>
      </c>
      <c r="E26" s="1">
        <v>1</v>
      </c>
      <c r="F26" s="1">
        <v>5</v>
      </c>
      <c r="G26" s="1">
        <v>4</v>
      </c>
      <c r="H26" s="1">
        <v>4</v>
      </c>
      <c r="I26" s="1">
        <v>2</v>
      </c>
      <c r="J26" s="29">
        <v>2.0333333333333301</v>
      </c>
      <c r="K26" s="1">
        <v>5</v>
      </c>
      <c r="L26" s="1">
        <v>5</v>
      </c>
      <c r="M26" s="1">
        <v>4</v>
      </c>
      <c r="N26" s="1">
        <v>5</v>
      </c>
      <c r="O26" s="1">
        <v>4</v>
      </c>
      <c r="P26" s="1">
        <v>2</v>
      </c>
      <c r="Q26" s="1">
        <v>2</v>
      </c>
      <c r="R26" s="1">
        <v>5</v>
      </c>
      <c r="S26" s="1">
        <v>5</v>
      </c>
      <c r="T26" s="30">
        <f t="shared" si="0"/>
        <v>57.033333333333331</v>
      </c>
      <c r="U26" s="1">
        <v>1</v>
      </c>
      <c r="V26" s="1">
        <v>1</v>
      </c>
      <c r="W26" s="1">
        <v>1</v>
      </c>
      <c r="X26" s="1">
        <v>4</v>
      </c>
      <c r="Y26" s="1">
        <v>1</v>
      </c>
      <c r="Z26" s="1">
        <v>4</v>
      </c>
      <c r="AA26" s="1">
        <v>2</v>
      </c>
      <c r="AB26" s="34">
        <v>2.0333333333333301</v>
      </c>
      <c r="AC26" s="1">
        <v>5</v>
      </c>
      <c r="AD26" s="1">
        <v>5</v>
      </c>
      <c r="AE26" s="1">
        <v>4</v>
      </c>
      <c r="AF26" s="1">
        <v>5</v>
      </c>
      <c r="AG26" s="1">
        <v>4</v>
      </c>
      <c r="AH26" s="1">
        <v>5</v>
      </c>
      <c r="AI26" s="1">
        <v>5</v>
      </c>
      <c r="AJ26" s="1">
        <v>5</v>
      </c>
      <c r="AK26" s="1">
        <v>5</v>
      </c>
      <c r="AL26" s="30">
        <f t="shared" si="1"/>
        <v>59.033333333333331</v>
      </c>
      <c r="AM26" s="32">
        <f>AVERAGE(AL26,T26)</f>
        <v>58.033333333333331</v>
      </c>
      <c r="AN26" s="18">
        <f>(C26+D26+E26+F26+G26+U26+V26+W26+X26+Y26)/2</f>
        <v>10</v>
      </c>
      <c r="AO26" s="18">
        <f>(H26+I26+J26+K26+L26+Z26+AA26+AB26+AC26+AD26)/2</f>
        <v>18.033333333333331</v>
      </c>
      <c r="AP26" s="18">
        <f>(M26+N26+O26+AE26+AF26+AG26)/2</f>
        <v>13</v>
      </c>
      <c r="AQ26" s="18">
        <f>(P26+Q26+AH26+AI26)/2</f>
        <v>7</v>
      </c>
      <c r="AR26" s="1">
        <f>(R26+S26+AJ26+AK26)/2</f>
        <v>10</v>
      </c>
    </row>
    <row r="27" spans="1:44" x14ac:dyDescent="0.25">
      <c r="A27" s="1">
        <v>26</v>
      </c>
      <c r="B27" s="3" t="s">
        <v>38</v>
      </c>
      <c r="C27" s="1">
        <v>1</v>
      </c>
      <c r="D27" s="1">
        <v>1</v>
      </c>
      <c r="E27" s="1">
        <v>1</v>
      </c>
      <c r="F27" s="1">
        <v>5</v>
      </c>
      <c r="G27" s="1">
        <v>3</v>
      </c>
      <c r="H27" s="1">
        <v>2</v>
      </c>
      <c r="I27" s="1">
        <v>3</v>
      </c>
      <c r="J27" s="29">
        <v>2.0281690140845101</v>
      </c>
      <c r="K27" s="1">
        <v>5</v>
      </c>
      <c r="L27" s="1">
        <v>4</v>
      </c>
      <c r="M27" s="1">
        <v>4</v>
      </c>
      <c r="N27" s="1">
        <v>4</v>
      </c>
      <c r="O27" s="1">
        <v>4</v>
      </c>
      <c r="P27" s="1">
        <v>5</v>
      </c>
      <c r="Q27" s="1">
        <v>4</v>
      </c>
      <c r="R27" s="1">
        <v>5</v>
      </c>
      <c r="S27" s="1">
        <v>5</v>
      </c>
      <c r="T27" s="30">
        <f t="shared" si="0"/>
        <v>58.028169014084511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5">
        <f t="shared" si="1"/>
        <v>0</v>
      </c>
      <c r="AM27" s="32">
        <f>T27</f>
        <v>58.028169014084511</v>
      </c>
      <c r="AN27" s="18">
        <f>C27+D27+E27+F27+G27</f>
        <v>11</v>
      </c>
      <c r="AO27" s="18">
        <f>H27+I27+J27+K27+L27</f>
        <v>16.028169014084511</v>
      </c>
      <c r="AP27" s="18">
        <f>M27+N27+O27</f>
        <v>12</v>
      </c>
      <c r="AQ27" s="18">
        <f>P27+Q27</f>
        <v>9</v>
      </c>
      <c r="AR27" s="18">
        <f>R27+S27</f>
        <v>10</v>
      </c>
    </row>
    <row r="28" spans="1:44" x14ac:dyDescent="0.25">
      <c r="A28" s="1">
        <v>27</v>
      </c>
      <c r="B28" s="4" t="s">
        <v>42</v>
      </c>
      <c r="C28" s="1">
        <v>1</v>
      </c>
      <c r="D28" s="1">
        <v>1</v>
      </c>
      <c r="E28" s="1">
        <v>1</v>
      </c>
      <c r="F28" s="1">
        <v>4</v>
      </c>
      <c r="G28" s="1">
        <v>2</v>
      </c>
      <c r="H28" s="1">
        <v>5</v>
      </c>
      <c r="I28" s="1">
        <v>2</v>
      </c>
      <c r="J28" s="29">
        <v>1.5</v>
      </c>
      <c r="K28" s="1">
        <v>5</v>
      </c>
      <c r="L28" s="1">
        <v>4</v>
      </c>
      <c r="M28" s="1">
        <v>3</v>
      </c>
      <c r="N28" s="1">
        <v>5</v>
      </c>
      <c r="O28" s="1">
        <v>4</v>
      </c>
      <c r="P28" s="1">
        <v>5</v>
      </c>
      <c r="Q28" s="1">
        <v>5</v>
      </c>
      <c r="R28" s="1">
        <v>5</v>
      </c>
      <c r="S28" s="1">
        <v>4</v>
      </c>
      <c r="T28" s="30">
        <f t="shared" si="0"/>
        <v>57.5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5">
        <f t="shared" si="1"/>
        <v>0</v>
      </c>
      <c r="AM28" s="32">
        <f>T28</f>
        <v>57.5</v>
      </c>
      <c r="AN28" s="18">
        <f>C28+D28+E28+F28+G28</f>
        <v>9</v>
      </c>
      <c r="AO28" s="18">
        <f>H28+I28+J28+K28+L28</f>
        <v>17.5</v>
      </c>
      <c r="AP28" s="18">
        <f>M28+N28+O28</f>
        <v>12</v>
      </c>
      <c r="AQ28" s="18">
        <f>P28+Q28</f>
        <v>10</v>
      </c>
      <c r="AR28" s="18">
        <f>R28+S28</f>
        <v>9</v>
      </c>
    </row>
    <row r="29" spans="1:44" x14ac:dyDescent="0.25">
      <c r="A29" s="1">
        <v>28</v>
      </c>
      <c r="B29" s="4" t="s">
        <v>19</v>
      </c>
      <c r="C29" s="1">
        <v>1</v>
      </c>
      <c r="D29" s="1">
        <v>1</v>
      </c>
      <c r="E29" s="1">
        <v>1</v>
      </c>
      <c r="F29" s="1">
        <v>4</v>
      </c>
      <c r="G29" s="1">
        <v>2</v>
      </c>
      <c r="H29" s="1">
        <v>5</v>
      </c>
      <c r="I29" s="1">
        <v>2</v>
      </c>
      <c r="J29" s="29">
        <v>2.84</v>
      </c>
      <c r="K29" s="1">
        <v>5</v>
      </c>
      <c r="L29" s="1">
        <v>3</v>
      </c>
      <c r="M29" s="1">
        <v>4</v>
      </c>
      <c r="N29" s="1">
        <v>2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30">
        <f t="shared" si="0"/>
        <v>57.84</v>
      </c>
      <c r="U29" s="1">
        <v>1</v>
      </c>
      <c r="V29" s="1">
        <v>1</v>
      </c>
      <c r="W29" s="1">
        <v>1</v>
      </c>
      <c r="X29" s="1">
        <v>4</v>
      </c>
      <c r="Y29" s="1">
        <v>2</v>
      </c>
      <c r="Z29" s="1">
        <v>5</v>
      </c>
      <c r="AA29" s="1">
        <v>2</v>
      </c>
      <c r="AB29" s="1">
        <v>2.84</v>
      </c>
      <c r="AC29" s="1">
        <v>5</v>
      </c>
      <c r="AD29" s="1">
        <v>4</v>
      </c>
      <c r="AE29" s="1">
        <v>5</v>
      </c>
      <c r="AF29" s="1">
        <v>2</v>
      </c>
      <c r="AG29" s="1">
        <v>2</v>
      </c>
      <c r="AH29" s="1">
        <v>5</v>
      </c>
      <c r="AI29" s="1">
        <v>5</v>
      </c>
      <c r="AJ29" s="1">
        <v>5</v>
      </c>
      <c r="AK29" s="1">
        <v>5</v>
      </c>
      <c r="AL29" s="15">
        <f t="shared" si="1"/>
        <v>56.84</v>
      </c>
      <c r="AM29" s="16">
        <f>AVERAGE(AL29,T29)</f>
        <v>57.34</v>
      </c>
      <c r="AN29" s="18">
        <f>(C29+D29+E29+F29+G29+U29+V29+W29+X29+Y29)/2</f>
        <v>9</v>
      </c>
      <c r="AO29" s="18">
        <f>(H29+I29+J29+K29+L29+Z29+AA29+AB29+AC29+AD29)/2</f>
        <v>18.34</v>
      </c>
      <c r="AP29" s="18">
        <f>(M29+N29+O29+AE29+AF29+AG29)/2</f>
        <v>10</v>
      </c>
      <c r="AQ29" s="18">
        <f>(P29+Q29+AH29+AI29)/2</f>
        <v>10</v>
      </c>
      <c r="AR29" s="1">
        <f>(R29+S29+AJ29+AK29)/2</f>
        <v>10</v>
      </c>
    </row>
    <row r="30" spans="1:44" ht="45" x14ac:dyDescent="0.25">
      <c r="A30" s="1">
        <v>29</v>
      </c>
      <c r="B30" s="3" t="s">
        <v>30</v>
      </c>
      <c r="C30" s="1">
        <v>1</v>
      </c>
      <c r="D30" s="1">
        <v>1</v>
      </c>
      <c r="E30" s="1">
        <v>1</v>
      </c>
      <c r="F30" s="1">
        <v>5</v>
      </c>
      <c r="G30" s="1">
        <v>2</v>
      </c>
      <c r="H30" s="1">
        <v>5</v>
      </c>
      <c r="I30" s="1">
        <v>2</v>
      </c>
      <c r="J30" s="29">
        <v>2.2400000000000002</v>
      </c>
      <c r="K30" s="1">
        <v>5</v>
      </c>
      <c r="L30" s="1">
        <v>4</v>
      </c>
      <c r="M30" s="1">
        <v>2</v>
      </c>
      <c r="N30" s="1">
        <v>5</v>
      </c>
      <c r="O30" s="1">
        <v>4</v>
      </c>
      <c r="P30" s="1">
        <v>4</v>
      </c>
      <c r="Q30" s="1">
        <v>4</v>
      </c>
      <c r="R30" s="1">
        <v>5</v>
      </c>
      <c r="S30" s="1">
        <v>5</v>
      </c>
      <c r="T30" s="30">
        <f t="shared" si="0"/>
        <v>57.24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5">
        <f t="shared" si="1"/>
        <v>0</v>
      </c>
      <c r="AM30" s="16">
        <f>T30</f>
        <v>57.24</v>
      </c>
      <c r="AN30" s="18">
        <f>C30+D30+E30+F30+G30</f>
        <v>10</v>
      </c>
      <c r="AO30" s="18">
        <f>H30+I30+J30+K30+L30</f>
        <v>18.240000000000002</v>
      </c>
      <c r="AP30" s="18">
        <f>M30+N30+O30</f>
        <v>11</v>
      </c>
      <c r="AQ30" s="18">
        <f>P30+Q30</f>
        <v>8</v>
      </c>
      <c r="AR30" s="18">
        <f>R30+S30</f>
        <v>10</v>
      </c>
    </row>
    <row r="31" spans="1:44" x14ac:dyDescent="0.25">
      <c r="A31" s="1">
        <v>30</v>
      </c>
      <c r="B31" s="3" t="s">
        <v>45</v>
      </c>
      <c r="C31" s="1">
        <v>1</v>
      </c>
      <c r="D31" s="1">
        <v>1</v>
      </c>
      <c r="E31" s="1">
        <v>1</v>
      </c>
      <c r="F31" s="1">
        <v>4</v>
      </c>
      <c r="G31" s="1">
        <v>3</v>
      </c>
      <c r="H31" s="1">
        <v>5</v>
      </c>
      <c r="I31" s="1">
        <v>2</v>
      </c>
      <c r="J31" s="29">
        <v>2.0172413793103399</v>
      </c>
      <c r="K31" s="1">
        <v>5</v>
      </c>
      <c r="L31" s="1">
        <v>3</v>
      </c>
      <c r="M31" s="1">
        <v>3</v>
      </c>
      <c r="N31" s="1">
        <v>5</v>
      </c>
      <c r="O31" s="1">
        <v>5</v>
      </c>
      <c r="P31" s="1">
        <v>3</v>
      </c>
      <c r="Q31" s="1">
        <v>4</v>
      </c>
      <c r="R31" s="1">
        <v>5</v>
      </c>
      <c r="S31" s="1">
        <v>5</v>
      </c>
      <c r="T31" s="30">
        <f t="shared" si="0"/>
        <v>57.017241379310342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5">
        <f t="shared" si="1"/>
        <v>0</v>
      </c>
      <c r="AM31" s="32">
        <f>T31</f>
        <v>57.017241379310342</v>
      </c>
      <c r="AN31" s="18">
        <f>C31+D31+E31+F31+G31</f>
        <v>10</v>
      </c>
      <c r="AO31" s="18">
        <f>H31+I31+J31+K31+L31</f>
        <v>17.017241379310342</v>
      </c>
      <c r="AP31" s="18">
        <f>M31+N31+O31</f>
        <v>13</v>
      </c>
      <c r="AQ31" s="18">
        <f>P31+Q31</f>
        <v>7</v>
      </c>
      <c r="AR31" s="18">
        <f>R31+S31</f>
        <v>10</v>
      </c>
    </row>
    <row r="32" spans="1:44" ht="30" x14ac:dyDescent="0.25">
      <c r="A32" s="1">
        <v>31</v>
      </c>
      <c r="B32" s="4" t="s">
        <v>48</v>
      </c>
      <c r="C32" s="1">
        <v>1</v>
      </c>
      <c r="D32" s="1">
        <v>1</v>
      </c>
      <c r="E32" s="1">
        <v>1</v>
      </c>
      <c r="F32" s="1">
        <v>4</v>
      </c>
      <c r="G32" s="1">
        <v>2</v>
      </c>
      <c r="H32" s="1">
        <v>5</v>
      </c>
      <c r="I32" s="1">
        <v>3</v>
      </c>
      <c r="J32" s="29">
        <v>2.8235294117647101</v>
      </c>
      <c r="K32" s="1">
        <v>1</v>
      </c>
      <c r="L32" s="1">
        <v>3</v>
      </c>
      <c r="M32" s="1">
        <v>4</v>
      </c>
      <c r="N32" s="1">
        <v>5</v>
      </c>
      <c r="O32" s="1">
        <v>4</v>
      </c>
      <c r="P32" s="1">
        <v>5</v>
      </c>
      <c r="Q32" s="1">
        <v>5</v>
      </c>
      <c r="R32" s="1">
        <v>5</v>
      </c>
      <c r="S32" s="1">
        <v>5</v>
      </c>
      <c r="T32" s="30">
        <f t="shared" si="0"/>
        <v>56.82352941176471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5">
        <f t="shared" si="1"/>
        <v>0</v>
      </c>
      <c r="AM32" s="32">
        <f>T32</f>
        <v>56.82352941176471</v>
      </c>
      <c r="AN32" s="18">
        <f>C32+D32+E32+F32+G32</f>
        <v>9</v>
      </c>
      <c r="AO32" s="18">
        <f>H32+I32+J32+K32+L32</f>
        <v>14.82352941176471</v>
      </c>
      <c r="AP32" s="18">
        <f>M32+N32+O32</f>
        <v>13</v>
      </c>
      <c r="AQ32" s="18">
        <f>P32+Q32</f>
        <v>10</v>
      </c>
      <c r="AR32" s="18">
        <f>R32+S32</f>
        <v>10</v>
      </c>
    </row>
    <row r="33" spans="1:44" ht="30" x14ac:dyDescent="0.25">
      <c r="A33" s="1">
        <v>32</v>
      </c>
      <c r="B33" s="3" t="s">
        <v>39</v>
      </c>
      <c r="C33" s="1">
        <v>1</v>
      </c>
      <c r="D33" s="1">
        <v>1</v>
      </c>
      <c r="E33" s="1">
        <v>1</v>
      </c>
      <c r="F33" s="1">
        <v>4</v>
      </c>
      <c r="G33" s="1">
        <v>2</v>
      </c>
      <c r="H33" s="1">
        <v>5</v>
      </c>
      <c r="I33" s="1">
        <v>2</v>
      </c>
      <c r="J33" s="29">
        <v>1.59154929577465</v>
      </c>
      <c r="K33" s="1">
        <v>5</v>
      </c>
      <c r="L33" s="1">
        <v>4</v>
      </c>
      <c r="M33" s="1">
        <v>2</v>
      </c>
      <c r="N33" s="1">
        <v>5</v>
      </c>
      <c r="O33" s="1">
        <v>4</v>
      </c>
      <c r="P33" s="1">
        <v>4</v>
      </c>
      <c r="Q33" s="1">
        <v>4</v>
      </c>
      <c r="R33" s="1">
        <v>5</v>
      </c>
      <c r="S33" s="1">
        <v>5</v>
      </c>
      <c r="T33" s="30">
        <f t="shared" si="0"/>
        <v>55.591549295774655</v>
      </c>
      <c r="U33" s="1">
        <v>1</v>
      </c>
      <c r="V33" s="1">
        <v>1</v>
      </c>
      <c r="W33" s="1">
        <v>1</v>
      </c>
      <c r="X33" s="1">
        <v>5</v>
      </c>
      <c r="Y33" s="1">
        <v>4</v>
      </c>
      <c r="Z33" s="1">
        <v>5</v>
      </c>
      <c r="AA33" s="1">
        <v>5</v>
      </c>
      <c r="AB33" s="1">
        <v>4</v>
      </c>
      <c r="AC33" s="1">
        <v>3</v>
      </c>
      <c r="AD33" s="1">
        <v>5</v>
      </c>
      <c r="AE33" s="1">
        <v>5</v>
      </c>
      <c r="AF33" s="1">
        <v>3</v>
      </c>
      <c r="AG33" s="1">
        <v>3</v>
      </c>
      <c r="AH33" s="1">
        <v>5</v>
      </c>
      <c r="AI33" s="1">
        <v>3</v>
      </c>
      <c r="AJ33" s="1">
        <v>2</v>
      </c>
      <c r="AK33" s="1">
        <v>3</v>
      </c>
      <c r="AL33" s="15">
        <f t="shared" si="1"/>
        <v>58</v>
      </c>
      <c r="AM33" s="32">
        <f t="shared" ref="AM33:AM39" si="14">AVERAGE(AL33,T33)</f>
        <v>56.795774647887328</v>
      </c>
      <c r="AN33" s="18">
        <f t="shared" ref="AN33:AN39" si="15">(C33+D33+E33+F33+G33+U33+V33+W33+X33+Y33)/2</f>
        <v>10.5</v>
      </c>
      <c r="AO33" s="18">
        <f t="shared" ref="AO33:AO39" si="16">(H33+I33+J33+K33+L33+Z33+AA33+AB33+AC33+AD33)/2</f>
        <v>19.795774647887324</v>
      </c>
      <c r="AP33" s="18">
        <f t="shared" ref="AP33:AP39" si="17">(M33+N33+O33+AE33+AF33+AG33)/2</f>
        <v>11</v>
      </c>
      <c r="AQ33" s="18">
        <f t="shared" ref="AQ33:AQ39" si="18">(P33+Q33+AH33+AI33)/2</f>
        <v>8</v>
      </c>
      <c r="AR33" s="1">
        <f t="shared" ref="AR33:AR39" si="19">(R33+S33+AJ33+AK33)/2</f>
        <v>7.5</v>
      </c>
    </row>
    <row r="34" spans="1:44" x14ac:dyDescent="0.25">
      <c r="A34" s="1">
        <v>33</v>
      </c>
      <c r="B34" s="8" t="s">
        <v>55</v>
      </c>
      <c r="C34" s="1">
        <v>1</v>
      </c>
      <c r="D34" s="1">
        <v>1</v>
      </c>
      <c r="E34" s="1">
        <v>1</v>
      </c>
      <c r="F34" s="1">
        <v>4</v>
      </c>
      <c r="G34" s="1">
        <v>3</v>
      </c>
      <c r="H34" s="1">
        <v>2</v>
      </c>
      <c r="I34" s="1">
        <v>4</v>
      </c>
      <c r="J34" s="29">
        <v>1.44067796610169</v>
      </c>
      <c r="K34" s="1">
        <v>1</v>
      </c>
      <c r="L34" s="1">
        <v>3</v>
      </c>
      <c r="M34" s="1">
        <v>5</v>
      </c>
      <c r="N34" s="1">
        <v>2</v>
      </c>
      <c r="O34" s="1">
        <v>4</v>
      </c>
      <c r="P34" s="1">
        <v>5</v>
      </c>
      <c r="Q34" s="1">
        <v>4</v>
      </c>
      <c r="R34" s="1">
        <v>4</v>
      </c>
      <c r="S34" s="1">
        <v>4</v>
      </c>
      <c r="T34" s="30">
        <f t="shared" si="0"/>
        <v>49.440677966101688</v>
      </c>
      <c r="U34" s="1">
        <v>1</v>
      </c>
      <c r="V34" s="1">
        <v>1</v>
      </c>
      <c r="W34" s="1">
        <v>1</v>
      </c>
      <c r="X34" s="35">
        <v>5</v>
      </c>
      <c r="Y34" s="35">
        <v>3</v>
      </c>
      <c r="Z34" s="35">
        <v>5</v>
      </c>
      <c r="AA34" s="35">
        <v>5</v>
      </c>
      <c r="AB34" s="35">
        <v>4</v>
      </c>
      <c r="AC34" s="35">
        <v>2</v>
      </c>
      <c r="AD34" s="35">
        <v>5</v>
      </c>
      <c r="AE34" s="35">
        <v>5</v>
      </c>
      <c r="AF34" s="35">
        <v>4</v>
      </c>
      <c r="AG34" s="35">
        <v>4</v>
      </c>
      <c r="AH34" s="35">
        <v>5</v>
      </c>
      <c r="AI34" s="35">
        <v>4</v>
      </c>
      <c r="AJ34" s="35">
        <v>4</v>
      </c>
      <c r="AK34" s="35">
        <v>4</v>
      </c>
      <c r="AL34" s="15">
        <f t="shared" si="1"/>
        <v>62</v>
      </c>
      <c r="AM34" s="32">
        <f t="shared" si="14"/>
        <v>55.720338983050844</v>
      </c>
      <c r="AN34" s="18">
        <f t="shared" si="15"/>
        <v>10.5</v>
      </c>
      <c r="AO34" s="18">
        <f t="shared" si="16"/>
        <v>16.220338983050844</v>
      </c>
      <c r="AP34" s="18">
        <f t="shared" si="17"/>
        <v>12</v>
      </c>
      <c r="AQ34" s="18">
        <f t="shared" si="18"/>
        <v>9</v>
      </c>
      <c r="AR34" s="1">
        <f t="shared" si="19"/>
        <v>8</v>
      </c>
    </row>
    <row r="35" spans="1:44" x14ac:dyDescent="0.25">
      <c r="A35" s="1">
        <v>34</v>
      </c>
      <c r="B35" s="3" t="s">
        <v>53</v>
      </c>
      <c r="C35" s="1">
        <v>1</v>
      </c>
      <c r="D35" s="1">
        <v>1</v>
      </c>
      <c r="E35" s="1">
        <v>1</v>
      </c>
      <c r="F35" s="1">
        <v>2</v>
      </c>
      <c r="G35" s="1">
        <v>2</v>
      </c>
      <c r="H35" s="1">
        <v>5</v>
      </c>
      <c r="I35" s="1">
        <v>3</v>
      </c>
      <c r="J35" s="29">
        <v>2.2558139534883699</v>
      </c>
      <c r="K35" s="1">
        <v>5</v>
      </c>
      <c r="L35" s="1">
        <v>4</v>
      </c>
      <c r="M35" s="1">
        <v>4</v>
      </c>
      <c r="N35" s="1">
        <v>5</v>
      </c>
      <c r="O35" s="1">
        <v>4</v>
      </c>
      <c r="P35" s="1">
        <v>5</v>
      </c>
      <c r="Q35" s="1">
        <v>4</v>
      </c>
      <c r="R35" s="1">
        <v>5</v>
      </c>
      <c r="S35" s="1">
        <v>5</v>
      </c>
      <c r="T35" s="30">
        <f t="shared" si="0"/>
        <v>58.255813953488371</v>
      </c>
      <c r="U35" s="1">
        <v>1</v>
      </c>
      <c r="V35" s="1">
        <v>1</v>
      </c>
      <c r="W35" s="1">
        <v>1</v>
      </c>
      <c r="X35" s="1">
        <v>5</v>
      </c>
      <c r="Y35" s="1">
        <v>2</v>
      </c>
      <c r="Z35" s="1">
        <v>5</v>
      </c>
      <c r="AA35" s="1">
        <v>5</v>
      </c>
      <c r="AB35" s="1">
        <v>4</v>
      </c>
      <c r="AC35" s="1">
        <v>3</v>
      </c>
      <c r="AD35" s="1">
        <v>5</v>
      </c>
      <c r="AE35" s="1">
        <v>5</v>
      </c>
      <c r="AF35" s="1">
        <v>2</v>
      </c>
      <c r="AG35" s="1">
        <v>2</v>
      </c>
      <c r="AH35" s="1">
        <v>2</v>
      </c>
      <c r="AI35" s="1">
        <v>4</v>
      </c>
      <c r="AJ35" s="1">
        <v>2</v>
      </c>
      <c r="AK35" s="1">
        <v>4</v>
      </c>
      <c r="AL35" s="15">
        <f t="shared" si="1"/>
        <v>53</v>
      </c>
      <c r="AM35" s="32">
        <f t="shared" si="14"/>
        <v>55.627906976744185</v>
      </c>
      <c r="AN35" s="18">
        <f t="shared" si="15"/>
        <v>8.5</v>
      </c>
      <c r="AO35" s="18">
        <f t="shared" si="16"/>
        <v>20.627906976744185</v>
      </c>
      <c r="AP35" s="18">
        <f t="shared" si="17"/>
        <v>11</v>
      </c>
      <c r="AQ35" s="18">
        <f t="shared" si="18"/>
        <v>7.5</v>
      </c>
      <c r="AR35" s="1">
        <f t="shared" si="19"/>
        <v>8</v>
      </c>
    </row>
    <row r="36" spans="1:44" ht="30" x14ac:dyDescent="0.25">
      <c r="A36" s="1">
        <v>35</v>
      </c>
      <c r="B36" s="6" t="s">
        <v>54</v>
      </c>
      <c r="C36" s="1">
        <v>1</v>
      </c>
      <c r="D36" s="1">
        <v>1</v>
      </c>
      <c r="E36" s="1">
        <v>1</v>
      </c>
      <c r="F36" s="1">
        <v>4</v>
      </c>
      <c r="G36" s="1">
        <v>2</v>
      </c>
      <c r="H36" s="1">
        <v>3</v>
      </c>
      <c r="I36" s="1">
        <v>2</v>
      </c>
      <c r="J36" s="29">
        <v>2.2352941176470602</v>
      </c>
      <c r="K36" s="1">
        <v>5</v>
      </c>
      <c r="L36" s="1">
        <v>4</v>
      </c>
      <c r="M36" s="1">
        <v>2</v>
      </c>
      <c r="N36" s="1">
        <v>5</v>
      </c>
      <c r="O36" s="1">
        <v>4</v>
      </c>
      <c r="P36" s="1">
        <v>5</v>
      </c>
      <c r="Q36" s="1">
        <v>5</v>
      </c>
      <c r="R36" s="1">
        <v>5</v>
      </c>
      <c r="S36" s="1">
        <v>5</v>
      </c>
      <c r="T36" s="30">
        <f t="shared" si="0"/>
        <v>56.235294117647058</v>
      </c>
      <c r="U36" s="1">
        <v>1</v>
      </c>
      <c r="V36" s="1">
        <v>1</v>
      </c>
      <c r="W36" s="1">
        <v>1</v>
      </c>
      <c r="X36" s="1">
        <v>4</v>
      </c>
      <c r="Y36" s="1">
        <v>2</v>
      </c>
      <c r="Z36" s="1">
        <v>3</v>
      </c>
      <c r="AA36" s="1">
        <v>4</v>
      </c>
      <c r="AB36" s="1">
        <v>3</v>
      </c>
      <c r="AC36" s="1">
        <v>5</v>
      </c>
      <c r="AD36" s="1">
        <v>2</v>
      </c>
      <c r="AE36" s="1">
        <v>3</v>
      </c>
      <c r="AF36" s="1">
        <v>4</v>
      </c>
      <c r="AG36" s="1">
        <v>4</v>
      </c>
      <c r="AH36" s="1">
        <v>4</v>
      </c>
      <c r="AI36" s="1">
        <v>4</v>
      </c>
      <c r="AJ36" s="1">
        <v>5</v>
      </c>
      <c r="AK36" s="1">
        <v>5</v>
      </c>
      <c r="AL36" s="15">
        <f t="shared" si="1"/>
        <v>55</v>
      </c>
      <c r="AM36" s="32">
        <f t="shared" si="14"/>
        <v>55.617647058823529</v>
      </c>
      <c r="AN36" s="18">
        <f t="shared" si="15"/>
        <v>9</v>
      </c>
      <c r="AO36" s="18">
        <f t="shared" si="16"/>
        <v>16.617647058823529</v>
      </c>
      <c r="AP36" s="18">
        <f t="shared" si="17"/>
        <v>11</v>
      </c>
      <c r="AQ36" s="18">
        <f t="shared" si="18"/>
        <v>9</v>
      </c>
      <c r="AR36" s="1">
        <f t="shared" si="19"/>
        <v>10</v>
      </c>
    </row>
    <row r="37" spans="1:44" ht="30" x14ac:dyDescent="0.25">
      <c r="A37" s="1">
        <v>36</v>
      </c>
      <c r="B37" s="3" t="s">
        <v>57</v>
      </c>
      <c r="C37" s="1">
        <v>1</v>
      </c>
      <c r="D37" s="1">
        <v>1</v>
      </c>
      <c r="E37" s="1">
        <v>1</v>
      </c>
      <c r="F37" s="1">
        <v>3</v>
      </c>
      <c r="G37" s="1">
        <v>4</v>
      </c>
      <c r="H37" s="1">
        <v>4</v>
      </c>
      <c r="I37" s="1">
        <v>4</v>
      </c>
      <c r="J37" s="29">
        <v>1.45161290322581</v>
      </c>
      <c r="K37" s="1">
        <v>3</v>
      </c>
      <c r="L37" s="1">
        <v>4</v>
      </c>
      <c r="M37" s="1">
        <v>4</v>
      </c>
      <c r="N37" s="1">
        <v>4</v>
      </c>
      <c r="O37" s="1">
        <v>1</v>
      </c>
      <c r="P37" s="1">
        <v>5</v>
      </c>
      <c r="Q37" s="1">
        <v>3</v>
      </c>
      <c r="R37" s="1">
        <v>2</v>
      </c>
      <c r="S37" s="1">
        <v>3</v>
      </c>
      <c r="T37" s="30">
        <f t="shared" si="0"/>
        <v>48.451612903225808</v>
      </c>
      <c r="U37" s="1">
        <v>1</v>
      </c>
      <c r="V37" s="1">
        <v>1</v>
      </c>
      <c r="W37" s="1">
        <v>1</v>
      </c>
      <c r="X37" s="1">
        <v>5</v>
      </c>
      <c r="Y37" s="1">
        <v>2</v>
      </c>
      <c r="Z37" s="1">
        <v>5</v>
      </c>
      <c r="AA37" s="1">
        <v>5</v>
      </c>
      <c r="AB37" s="1">
        <v>4</v>
      </c>
      <c r="AC37" s="1">
        <v>5</v>
      </c>
      <c r="AD37" s="1">
        <v>5</v>
      </c>
      <c r="AE37" s="1">
        <v>5</v>
      </c>
      <c r="AF37" s="1">
        <v>5</v>
      </c>
      <c r="AG37" s="1">
        <v>5</v>
      </c>
      <c r="AH37" s="1">
        <v>3</v>
      </c>
      <c r="AI37" s="1">
        <v>3</v>
      </c>
      <c r="AJ37" s="1">
        <v>2</v>
      </c>
      <c r="AK37" s="1">
        <v>5</v>
      </c>
      <c r="AL37" s="15">
        <f t="shared" si="1"/>
        <v>62</v>
      </c>
      <c r="AM37" s="32">
        <f t="shared" si="14"/>
        <v>55.225806451612904</v>
      </c>
      <c r="AN37" s="18">
        <f t="shared" si="15"/>
        <v>10</v>
      </c>
      <c r="AO37" s="18">
        <f t="shared" si="16"/>
        <v>20.225806451612904</v>
      </c>
      <c r="AP37" s="18">
        <f t="shared" si="17"/>
        <v>12</v>
      </c>
      <c r="AQ37" s="18">
        <f t="shared" si="18"/>
        <v>7</v>
      </c>
      <c r="AR37" s="1">
        <f t="shared" si="19"/>
        <v>6</v>
      </c>
    </row>
    <row r="38" spans="1:44" ht="30" x14ac:dyDescent="0.25">
      <c r="A38" s="1">
        <v>37</v>
      </c>
      <c r="B38" s="6" t="s">
        <v>65</v>
      </c>
      <c r="C38" s="1">
        <v>1</v>
      </c>
      <c r="D38" s="1">
        <v>1</v>
      </c>
      <c r="E38" s="1">
        <v>1</v>
      </c>
      <c r="F38" s="1">
        <v>4</v>
      </c>
      <c r="G38" s="1">
        <v>2</v>
      </c>
      <c r="H38" s="1">
        <v>4</v>
      </c>
      <c r="I38" s="1">
        <v>2</v>
      </c>
      <c r="J38" s="29">
        <v>2.17741935483871</v>
      </c>
      <c r="K38" s="1">
        <v>3</v>
      </c>
      <c r="L38" s="1">
        <v>5</v>
      </c>
      <c r="M38" s="1">
        <v>2</v>
      </c>
      <c r="N38" s="1">
        <v>3</v>
      </c>
      <c r="O38" s="1">
        <v>4</v>
      </c>
      <c r="P38" s="1">
        <v>5</v>
      </c>
      <c r="Q38" s="1">
        <v>3</v>
      </c>
      <c r="R38" s="1">
        <v>5</v>
      </c>
      <c r="S38" s="1">
        <v>4</v>
      </c>
      <c r="T38" s="30">
        <f t="shared" si="0"/>
        <v>51.177419354838712</v>
      </c>
      <c r="U38" s="1">
        <v>1</v>
      </c>
      <c r="V38" s="1">
        <v>1</v>
      </c>
      <c r="W38" s="1">
        <v>1</v>
      </c>
      <c r="X38" s="1">
        <v>5</v>
      </c>
      <c r="Y38" s="1">
        <v>2</v>
      </c>
      <c r="Z38" s="1">
        <v>5</v>
      </c>
      <c r="AA38" s="1">
        <v>5</v>
      </c>
      <c r="AB38" s="1">
        <v>4</v>
      </c>
      <c r="AC38" s="1">
        <v>3</v>
      </c>
      <c r="AD38" s="1">
        <v>5</v>
      </c>
      <c r="AE38" s="1">
        <v>5</v>
      </c>
      <c r="AF38" s="1">
        <v>4</v>
      </c>
      <c r="AG38" s="1">
        <v>4</v>
      </c>
      <c r="AH38" s="1">
        <v>5</v>
      </c>
      <c r="AI38" s="1">
        <v>2</v>
      </c>
      <c r="AJ38" s="1">
        <v>4</v>
      </c>
      <c r="AK38" s="1">
        <v>3</v>
      </c>
      <c r="AL38" s="15">
        <f t="shared" si="1"/>
        <v>59</v>
      </c>
      <c r="AM38" s="32">
        <f t="shared" si="14"/>
        <v>55.088709677419359</v>
      </c>
      <c r="AN38" s="18">
        <f t="shared" si="15"/>
        <v>9.5</v>
      </c>
      <c r="AO38" s="18">
        <f t="shared" si="16"/>
        <v>19.088709677419356</v>
      </c>
      <c r="AP38" s="18">
        <f t="shared" si="17"/>
        <v>11</v>
      </c>
      <c r="AQ38" s="18">
        <f t="shared" si="18"/>
        <v>7.5</v>
      </c>
      <c r="AR38" s="1">
        <f t="shared" si="19"/>
        <v>8</v>
      </c>
    </row>
    <row r="39" spans="1:44" x14ac:dyDescent="0.25">
      <c r="A39" s="1">
        <v>38</v>
      </c>
      <c r="B39" s="3" t="s">
        <v>58</v>
      </c>
      <c r="C39" s="1">
        <v>1</v>
      </c>
      <c r="D39" s="1">
        <v>1</v>
      </c>
      <c r="E39" s="1">
        <v>1</v>
      </c>
      <c r="F39" s="1">
        <v>5</v>
      </c>
      <c r="G39" s="1">
        <v>5</v>
      </c>
      <c r="H39" s="1">
        <v>5</v>
      </c>
      <c r="I39" s="1">
        <v>2</v>
      </c>
      <c r="J39" s="29">
        <v>2.0972222222222201</v>
      </c>
      <c r="K39" s="1">
        <v>5</v>
      </c>
      <c r="L39" s="1">
        <v>5</v>
      </c>
      <c r="M39" s="1">
        <v>2</v>
      </c>
      <c r="N39" s="1">
        <v>5</v>
      </c>
      <c r="O39" s="1">
        <v>4</v>
      </c>
      <c r="P39" s="1">
        <v>1</v>
      </c>
      <c r="Q39" s="1">
        <v>1</v>
      </c>
      <c r="R39" s="1">
        <v>5</v>
      </c>
      <c r="S39" s="1">
        <v>5</v>
      </c>
      <c r="T39" s="30">
        <f t="shared" si="0"/>
        <v>55.097222222222221</v>
      </c>
      <c r="U39" s="1">
        <v>1</v>
      </c>
      <c r="V39" s="1">
        <v>1</v>
      </c>
      <c r="W39" s="1">
        <v>1</v>
      </c>
      <c r="X39" s="1">
        <v>4</v>
      </c>
      <c r="Y39" s="1">
        <v>2</v>
      </c>
      <c r="Z39" s="1">
        <v>5</v>
      </c>
      <c r="AA39" s="1">
        <v>5</v>
      </c>
      <c r="AB39" s="1">
        <v>4</v>
      </c>
      <c r="AC39" s="1">
        <v>3</v>
      </c>
      <c r="AD39" s="1">
        <v>5</v>
      </c>
      <c r="AE39" s="1">
        <v>5</v>
      </c>
      <c r="AF39" s="1">
        <v>1</v>
      </c>
      <c r="AG39" s="1">
        <v>3</v>
      </c>
      <c r="AH39" s="1">
        <v>5</v>
      </c>
      <c r="AI39" s="1">
        <v>4</v>
      </c>
      <c r="AJ39" s="1">
        <v>3</v>
      </c>
      <c r="AK39" s="1">
        <v>3</v>
      </c>
      <c r="AL39" s="15">
        <f t="shared" si="1"/>
        <v>55</v>
      </c>
      <c r="AM39" s="32">
        <f t="shared" si="14"/>
        <v>55.048611111111114</v>
      </c>
      <c r="AN39" s="18">
        <f t="shared" si="15"/>
        <v>11</v>
      </c>
      <c r="AO39" s="18">
        <f t="shared" si="16"/>
        <v>20.548611111111111</v>
      </c>
      <c r="AP39" s="18">
        <f t="shared" si="17"/>
        <v>10</v>
      </c>
      <c r="AQ39" s="18">
        <f t="shared" si="18"/>
        <v>5.5</v>
      </c>
      <c r="AR39" s="1">
        <f t="shared" si="19"/>
        <v>8</v>
      </c>
    </row>
    <row r="40" spans="1:44" ht="30" x14ac:dyDescent="0.25">
      <c r="A40" s="1">
        <v>39</v>
      </c>
      <c r="B40" s="6" t="s">
        <v>24</v>
      </c>
      <c r="C40" s="1"/>
      <c r="D40" s="1"/>
      <c r="E40" s="1"/>
      <c r="F40" s="1"/>
      <c r="G40" s="1"/>
      <c r="H40" s="1"/>
      <c r="I40" s="1"/>
      <c r="J40" s="29"/>
      <c r="K40" s="1"/>
      <c r="L40" s="1"/>
      <c r="M40" s="1"/>
      <c r="N40" s="1"/>
      <c r="O40" s="1"/>
      <c r="P40" s="1"/>
      <c r="Q40" s="1"/>
      <c r="R40" s="1"/>
      <c r="S40" s="1"/>
      <c r="T40" s="30">
        <f t="shared" si="0"/>
        <v>0</v>
      </c>
      <c r="U40" s="1">
        <v>1</v>
      </c>
      <c r="V40" s="1">
        <v>1</v>
      </c>
      <c r="W40" s="1">
        <v>1</v>
      </c>
      <c r="X40" s="1">
        <v>5</v>
      </c>
      <c r="Y40" s="1">
        <v>2</v>
      </c>
      <c r="Z40" s="1">
        <v>5</v>
      </c>
      <c r="AA40" s="1">
        <v>5</v>
      </c>
      <c r="AB40" s="1">
        <v>4</v>
      </c>
      <c r="AC40" s="1">
        <v>3</v>
      </c>
      <c r="AD40" s="1">
        <v>5</v>
      </c>
      <c r="AE40" s="1">
        <v>5</v>
      </c>
      <c r="AF40" s="1">
        <v>3</v>
      </c>
      <c r="AG40" s="1">
        <v>1</v>
      </c>
      <c r="AH40" s="1">
        <v>3</v>
      </c>
      <c r="AI40" s="1">
        <v>4</v>
      </c>
      <c r="AJ40" s="1">
        <v>5</v>
      </c>
      <c r="AK40" s="1">
        <v>2</v>
      </c>
      <c r="AL40" s="15">
        <f t="shared" si="1"/>
        <v>55</v>
      </c>
      <c r="AM40" s="31">
        <f>AL40</f>
        <v>55</v>
      </c>
      <c r="AN40" s="18">
        <f>U40+V40+W40+X40+Y40</f>
        <v>10</v>
      </c>
      <c r="AO40" s="18">
        <f>Z40+AA40+AB40+AC40+AD40</f>
        <v>22</v>
      </c>
      <c r="AP40" s="18">
        <f>AE40+AF40+AG40</f>
        <v>9</v>
      </c>
      <c r="AQ40" s="19">
        <f>AH40+AI40</f>
        <v>7</v>
      </c>
      <c r="AR40" s="34">
        <f>AJ40+AK40</f>
        <v>7</v>
      </c>
    </row>
    <row r="41" spans="1:44" x14ac:dyDescent="0.25">
      <c r="A41" s="1">
        <v>40</v>
      </c>
      <c r="B41" s="3" t="s">
        <v>60</v>
      </c>
      <c r="C41" s="1">
        <v>1</v>
      </c>
      <c r="D41" s="1">
        <v>1</v>
      </c>
      <c r="E41" s="1">
        <v>1</v>
      </c>
      <c r="F41" s="1">
        <v>3</v>
      </c>
      <c r="G41" s="1">
        <v>2</v>
      </c>
      <c r="H41" s="1">
        <v>5</v>
      </c>
      <c r="I41" s="1">
        <v>2</v>
      </c>
      <c r="J41" s="29">
        <v>2</v>
      </c>
      <c r="K41" s="1">
        <v>2</v>
      </c>
      <c r="L41" s="1">
        <v>4</v>
      </c>
      <c r="M41" s="1">
        <v>4</v>
      </c>
      <c r="N41" s="1">
        <v>5</v>
      </c>
      <c r="O41" s="1">
        <v>4</v>
      </c>
      <c r="P41" s="1">
        <v>5</v>
      </c>
      <c r="Q41" s="1">
        <v>5</v>
      </c>
      <c r="R41" s="1">
        <v>5</v>
      </c>
      <c r="S41" s="1">
        <v>4</v>
      </c>
      <c r="T41" s="30">
        <f t="shared" si="0"/>
        <v>55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5">
        <f t="shared" si="1"/>
        <v>0</v>
      </c>
      <c r="AM41" s="32">
        <f>T41</f>
        <v>55</v>
      </c>
      <c r="AN41" s="18">
        <f>C41+D41+E41+F41+G41</f>
        <v>8</v>
      </c>
      <c r="AO41" s="18">
        <f>H41+I41+J41+K41+L41</f>
        <v>15</v>
      </c>
      <c r="AP41" s="18">
        <f>M41+N41+O41</f>
        <v>13</v>
      </c>
      <c r="AQ41" s="18">
        <f>P41+Q41</f>
        <v>10</v>
      </c>
      <c r="AR41" s="18">
        <f>R41+S41</f>
        <v>9</v>
      </c>
    </row>
    <row r="42" spans="1:44" x14ac:dyDescent="0.25">
      <c r="A42" s="1">
        <v>41</v>
      </c>
      <c r="B42" s="6" t="s">
        <v>63</v>
      </c>
      <c r="C42" s="1">
        <v>1</v>
      </c>
      <c r="D42" s="1">
        <v>1</v>
      </c>
      <c r="E42" s="1">
        <v>1</v>
      </c>
      <c r="F42" s="1">
        <v>4</v>
      </c>
      <c r="G42" s="1">
        <v>4</v>
      </c>
      <c r="H42" s="1">
        <v>3</v>
      </c>
      <c r="I42" s="1">
        <v>3</v>
      </c>
      <c r="J42" s="29">
        <v>1.9750000000000001</v>
      </c>
      <c r="K42" s="1">
        <v>5</v>
      </c>
      <c r="L42" s="1">
        <v>5</v>
      </c>
      <c r="M42" s="1">
        <v>2</v>
      </c>
      <c r="N42" s="1">
        <v>5</v>
      </c>
      <c r="O42" s="1">
        <v>3</v>
      </c>
      <c r="P42" s="1">
        <v>3</v>
      </c>
      <c r="Q42" s="1">
        <v>5</v>
      </c>
      <c r="R42" s="1">
        <v>4</v>
      </c>
      <c r="S42" s="1">
        <v>2</v>
      </c>
      <c r="T42" s="30">
        <f t="shared" si="0"/>
        <v>52.975000000000001</v>
      </c>
      <c r="U42" s="1">
        <v>1</v>
      </c>
      <c r="V42" s="1">
        <v>1</v>
      </c>
      <c r="W42" s="1">
        <v>1</v>
      </c>
      <c r="X42" s="1">
        <v>5</v>
      </c>
      <c r="Y42" s="1">
        <v>3</v>
      </c>
      <c r="Z42" s="1">
        <v>2</v>
      </c>
      <c r="AA42" s="1">
        <v>5</v>
      </c>
      <c r="AB42" s="1">
        <v>4</v>
      </c>
      <c r="AC42" s="1">
        <v>3</v>
      </c>
      <c r="AD42" s="1">
        <v>5</v>
      </c>
      <c r="AE42" s="1">
        <v>5</v>
      </c>
      <c r="AF42" s="1">
        <v>3</v>
      </c>
      <c r="AG42" s="1">
        <v>3</v>
      </c>
      <c r="AH42" s="1">
        <v>5</v>
      </c>
      <c r="AI42" s="1">
        <v>3</v>
      </c>
      <c r="AJ42" s="1">
        <v>4</v>
      </c>
      <c r="AK42" s="1">
        <v>4</v>
      </c>
      <c r="AL42" s="15">
        <f t="shared" si="1"/>
        <v>57</v>
      </c>
      <c r="AM42" s="32">
        <f>AVERAGE(AL42,T42)</f>
        <v>54.987499999999997</v>
      </c>
      <c r="AN42" s="18">
        <f>(C42+D42+E42+F42+G42+U42+V42+W42+X42+Y42)/2</f>
        <v>11</v>
      </c>
      <c r="AO42" s="18">
        <f>(H42+I42+J42+K42+L42+Z42+AA42+AB42+AC42+AD42)/2</f>
        <v>18.487500000000001</v>
      </c>
      <c r="AP42" s="18">
        <f>(M42+N42+O42+AE42+AF42+AG42)/2</f>
        <v>10.5</v>
      </c>
      <c r="AQ42" s="18">
        <f>(P42+Q42+AH42+AI42)/2</f>
        <v>8</v>
      </c>
      <c r="AR42" s="1">
        <f>(R42+S42+AJ42+AK42)/2</f>
        <v>7</v>
      </c>
    </row>
    <row r="43" spans="1:44" ht="30" x14ac:dyDescent="0.25">
      <c r="A43" s="1">
        <v>42</v>
      </c>
      <c r="B43" s="3" t="s">
        <v>52</v>
      </c>
      <c r="C43" s="1">
        <v>1</v>
      </c>
      <c r="D43" s="1">
        <v>1</v>
      </c>
      <c r="E43" s="1">
        <v>1</v>
      </c>
      <c r="F43" s="1">
        <v>4</v>
      </c>
      <c r="G43" s="1">
        <v>3</v>
      </c>
      <c r="H43" s="1">
        <v>5</v>
      </c>
      <c r="I43" s="1">
        <v>2</v>
      </c>
      <c r="J43" s="29">
        <v>2.3846153846153801</v>
      </c>
      <c r="K43" s="1">
        <v>3</v>
      </c>
      <c r="L43" s="1">
        <v>4</v>
      </c>
      <c r="M43" s="1">
        <v>4</v>
      </c>
      <c r="N43" s="1">
        <v>3</v>
      </c>
      <c r="O43" s="1">
        <v>4</v>
      </c>
      <c r="P43" s="1">
        <v>5</v>
      </c>
      <c r="Q43" s="1">
        <v>4</v>
      </c>
      <c r="R43" s="1">
        <v>3</v>
      </c>
      <c r="S43" s="1">
        <v>2</v>
      </c>
      <c r="T43" s="30">
        <f t="shared" si="0"/>
        <v>51.38461538461538</v>
      </c>
      <c r="U43" s="1">
        <v>1</v>
      </c>
      <c r="V43" s="1">
        <v>1</v>
      </c>
      <c r="W43" s="1">
        <v>1</v>
      </c>
      <c r="X43" s="1">
        <v>5</v>
      </c>
      <c r="Y43" s="1">
        <v>3</v>
      </c>
      <c r="Z43" s="1">
        <v>5</v>
      </c>
      <c r="AA43" s="1">
        <v>5</v>
      </c>
      <c r="AB43" s="1">
        <v>4</v>
      </c>
      <c r="AC43" s="1">
        <v>4</v>
      </c>
      <c r="AD43" s="1">
        <v>5</v>
      </c>
      <c r="AE43" s="1">
        <v>5</v>
      </c>
      <c r="AF43" s="1">
        <v>4</v>
      </c>
      <c r="AG43" s="1">
        <v>4</v>
      </c>
      <c r="AH43" s="1">
        <v>2</v>
      </c>
      <c r="AI43" s="1">
        <v>4</v>
      </c>
      <c r="AJ43" s="1">
        <v>2</v>
      </c>
      <c r="AK43" s="1">
        <v>3</v>
      </c>
      <c r="AL43" s="15">
        <f t="shared" si="1"/>
        <v>58</v>
      </c>
      <c r="AM43" s="32">
        <f>AVERAGE(AL43,T43)</f>
        <v>54.692307692307693</v>
      </c>
      <c r="AN43" s="18">
        <f>(C43+D43+E43+F43+G43+U43+V43+W43+X43+Y43)/2</f>
        <v>10.5</v>
      </c>
      <c r="AO43" s="18">
        <f>(H43+I43+J43+K43+L43+Z43+AA43+AB43+AC43+AD43)/2</f>
        <v>19.69230769230769</v>
      </c>
      <c r="AP43" s="18">
        <f>(M43+N43+O43+AE43+AF43+AG43)/2</f>
        <v>12</v>
      </c>
      <c r="AQ43" s="18">
        <f>(P43+Q43+AH43+AI43)/2</f>
        <v>7.5</v>
      </c>
      <c r="AR43" s="1">
        <f>(R43+S43+AJ43+AK43)/2</f>
        <v>5</v>
      </c>
    </row>
    <row r="44" spans="1:44" x14ac:dyDescent="0.25">
      <c r="A44" s="1">
        <v>43</v>
      </c>
      <c r="B44" s="4" t="s">
        <v>66</v>
      </c>
      <c r="C44" s="1">
        <v>1</v>
      </c>
      <c r="D44" s="1">
        <v>1</v>
      </c>
      <c r="E44" s="1">
        <v>1</v>
      </c>
      <c r="F44" s="1">
        <v>5</v>
      </c>
      <c r="G44" s="1">
        <v>5</v>
      </c>
      <c r="H44" s="1">
        <v>5</v>
      </c>
      <c r="I44" s="1">
        <v>3</v>
      </c>
      <c r="J44" s="29">
        <v>1.56666666666667</v>
      </c>
      <c r="K44" s="1">
        <v>5</v>
      </c>
      <c r="L44" s="1">
        <v>4</v>
      </c>
      <c r="M44" s="1">
        <v>2</v>
      </c>
      <c r="N44" s="1">
        <v>5</v>
      </c>
      <c r="O44" s="1">
        <v>3</v>
      </c>
      <c r="P44" s="1">
        <v>2</v>
      </c>
      <c r="Q44" s="1">
        <v>1</v>
      </c>
      <c r="R44" s="1">
        <v>5</v>
      </c>
      <c r="S44" s="1">
        <v>5</v>
      </c>
      <c r="T44" s="30">
        <f t="shared" si="0"/>
        <v>54.56666666666667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5">
        <f t="shared" si="1"/>
        <v>0</v>
      </c>
      <c r="AM44" s="32">
        <f>T44</f>
        <v>54.56666666666667</v>
      </c>
      <c r="AN44" s="18">
        <f>C44+D44+E44+F44+G44</f>
        <v>13</v>
      </c>
      <c r="AO44" s="18">
        <f>H44+I44+J44+K44+L44</f>
        <v>18.56666666666667</v>
      </c>
      <c r="AP44" s="18">
        <f>M44+N44+O44</f>
        <v>10</v>
      </c>
      <c r="AQ44" s="18">
        <f>P44+Q44</f>
        <v>3</v>
      </c>
      <c r="AR44" s="18">
        <f>R44+S44</f>
        <v>10</v>
      </c>
    </row>
    <row r="45" spans="1:44" x14ac:dyDescent="0.25">
      <c r="A45" s="1">
        <v>44</v>
      </c>
      <c r="B45" s="3" t="s">
        <v>47</v>
      </c>
      <c r="C45" s="1">
        <v>1</v>
      </c>
      <c r="D45" s="1">
        <v>1</v>
      </c>
      <c r="E45" s="1">
        <v>1</v>
      </c>
      <c r="F45" s="1">
        <v>5</v>
      </c>
      <c r="G45" s="1">
        <v>4</v>
      </c>
      <c r="H45" s="1">
        <v>5</v>
      </c>
      <c r="I45" s="1">
        <v>3</v>
      </c>
      <c r="J45" s="29">
        <v>2.0537634408602101</v>
      </c>
      <c r="K45" s="1">
        <v>5</v>
      </c>
      <c r="L45" s="1">
        <v>1</v>
      </c>
      <c r="M45" s="1">
        <v>2</v>
      </c>
      <c r="N45" s="1">
        <v>5</v>
      </c>
      <c r="O45" s="1">
        <v>4</v>
      </c>
      <c r="P45" s="1">
        <v>4</v>
      </c>
      <c r="Q45" s="1">
        <v>4</v>
      </c>
      <c r="R45" s="1">
        <v>5</v>
      </c>
      <c r="S45" s="1">
        <v>5</v>
      </c>
      <c r="T45" s="30">
        <f t="shared" si="0"/>
        <v>57.053763440860209</v>
      </c>
      <c r="U45" s="1">
        <v>1</v>
      </c>
      <c r="V45" s="1">
        <v>1</v>
      </c>
      <c r="W45" s="1">
        <v>1</v>
      </c>
      <c r="X45" s="1">
        <v>1</v>
      </c>
      <c r="Y45" s="1">
        <v>3</v>
      </c>
      <c r="Z45" s="1">
        <v>5</v>
      </c>
      <c r="AA45" s="1">
        <v>3</v>
      </c>
      <c r="AB45" s="34">
        <v>2.0537634408602101</v>
      </c>
      <c r="AC45" s="1">
        <v>5</v>
      </c>
      <c r="AD45" s="1">
        <v>2</v>
      </c>
      <c r="AE45" s="1">
        <v>2</v>
      </c>
      <c r="AF45" s="1">
        <v>5</v>
      </c>
      <c r="AG45" s="1">
        <v>3</v>
      </c>
      <c r="AH45" s="1">
        <v>4</v>
      </c>
      <c r="AI45" s="1">
        <v>4</v>
      </c>
      <c r="AJ45" s="1">
        <v>5</v>
      </c>
      <c r="AK45" s="1">
        <v>5</v>
      </c>
      <c r="AL45" s="30">
        <f t="shared" si="1"/>
        <v>52.053763440860209</v>
      </c>
      <c r="AM45" s="32">
        <f>AVERAGE(AL45,T45)</f>
        <v>54.553763440860209</v>
      </c>
      <c r="AN45" s="18">
        <f>(C45+D45+E45+F45+G45+U45+V45+W45+X45+Y45)/2</f>
        <v>9.5</v>
      </c>
      <c r="AO45" s="18">
        <f>(H45+I45+J45+K45+L45+Z45+AA45+AB45+AC45+AD45)/2</f>
        <v>16.553763440860209</v>
      </c>
      <c r="AP45" s="18">
        <f>(M45+N45+O45+AE45+AF45+AG45)/2</f>
        <v>10.5</v>
      </c>
      <c r="AQ45" s="18">
        <f>(P45+Q45+AH45+AI45)/2</f>
        <v>8</v>
      </c>
      <c r="AR45" s="1">
        <f>(R45+S45+AJ45+AK45)/2</f>
        <v>10</v>
      </c>
    </row>
    <row r="46" spans="1:44" x14ac:dyDescent="0.25">
      <c r="A46" s="1">
        <v>45</v>
      </c>
      <c r="B46" s="3" t="s">
        <v>35</v>
      </c>
      <c r="C46" s="1">
        <v>1</v>
      </c>
      <c r="D46" s="1">
        <v>1</v>
      </c>
      <c r="E46" s="1">
        <v>1</v>
      </c>
      <c r="F46" s="1">
        <v>5</v>
      </c>
      <c r="G46" s="1">
        <v>3</v>
      </c>
      <c r="H46" s="1">
        <v>5</v>
      </c>
      <c r="I46" s="1">
        <v>2</v>
      </c>
      <c r="J46" s="29">
        <v>1.74390243902439</v>
      </c>
      <c r="K46" s="1">
        <v>5</v>
      </c>
      <c r="L46" s="1">
        <v>4</v>
      </c>
      <c r="M46" s="1">
        <v>2</v>
      </c>
      <c r="N46" s="1">
        <v>1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30">
        <f t="shared" si="0"/>
        <v>56.743902439024389</v>
      </c>
      <c r="U46" s="1">
        <v>1</v>
      </c>
      <c r="V46" s="1">
        <v>1</v>
      </c>
      <c r="W46" s="1">
        <v>1</v>
      </c>
      <c r="X46" s="1">
        <v>5</v>
      </c>
      <c r="Y46" s="1">
        <v>2</v>
      </c>
      <c r="Z46" s="1">
        <v>4</v>
      </c>
      <c r="AA46" s="1">
        <v>5</v>
      </c>
      <c r="AB46" s="1">
        <v>4</v>
      </c>
      <c r="AC46" s="1">
        <v>3</v>
      </c>
      <c r="AD46" s="1">
        <v>5</v>
      </c>
      <c r="AE46" s="1">
        <v>5</v>
      </c>
      <c r="AF46" s="1">
        <v>3</v>
      </c>
      <c r="AG46" s="1">
        <v>3</v>
      </c>
      <c r="AH46" s="1">
        <v>2</v>
      </c>
      <c r="AI46" s="1">
        <v>2</v>
      </c>
      <c r="AJ46" s="1">
        <v>4</v>
      </c>
      <c r="AK46" s="1">
        <v>2</v>
      </c>
      <c r="AL46" s="15">
        <f t="shared" si="1"/>
        <v>52</v>
      </c>
      <c r="AM46" s="32">
        <f>AVERAGE(AL46,T46)</f>
        <v>54.371951219512198</v>
      </c>
      <c r="AN46" s="18">
        <f>(C46+D46+E46+F46+G46+U46+V46+W46+X46+Y46)/2</f>
        <v>10.5</v>
      </c>
      <c r="AO46" s="18">
        <f>(H46+I46+J46+K46+L46+Z46+AA46+AB46+AC46+AD46)/2</f>
        <v>19.371951219512194</v>
      </c>
      <c r="AP46" s="18">
        <f>(M46+N46+O46+AE46+AF46+AG46)/2</f>
        <v>9.5</v>
      </c>
      <c r="AQ46" s="18">
        <f>(P46+Q46+AH46+AI46)/2</f>
        <v>7</v>
      </c>
      <c r="AR46" s="1">
        <f>(R46+S46+AJ46+AK46)/2</f>
        <v>8</v>
      </c>
    </row>
    <row r="47" spans="1:44" x14ac:dyDescent="0.25">
      <c r="A47" s="1">
        <v>46</v>
      </c>
      <c r="B47" s="3" t="s">
        <v>67</v>
      </c>
      <c r="C47" s="1">
        <v>1</v>
      </c>
      <c r="D47" s="1">
        <v>1</v>
      </c>
      <c r="E47" s="1">
        <v>1</v>
      </c>
      <c r="F47" s="1">
        <v>4</v>
      </c>
      <c r="G47" s="1">
        <v>2</v>
      </c>
      <c r="H47" s="1">
        <v>5</v>
      </c>
      <c r="I47" s="1">
        <v>2</v>
      </c>
      <c r="J47" s="29">
        <v>2.3333333333333299</v>
      </c>
      <c r="K47" s="1">
        <v>3</v>
      </c>
      <c r="L47" s="1">
        <v>4</v>
      </c>
      <c r="M47" s="1">
        <v>2</v>
      </c>
      <c r="N47" s="1">
        <v>5</v>
      </c>
      <c r="O47" s="1">
        <v>4</v>
      </c>
      <c r="P47" s="1">
        <v>5</v>
      </c>
      <c r="Q47" s="1">
        <v>4</v>
      </c>
      <c r="R47" s="1">
        <v>5</v>
      </c>
      <c r="S47" s="1">
        <v>4</v>
      </c>
      <c r="T47" s="30">
        <f t="shared" si="0"/>
        <v>54.333333333333329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5">
        <f t="shared" si="1"/>
        <v>0</v>
      </c>
      <c r="AM47" s="32">
        <f>T47</f>
        <v>54.333333333333329</v>
      </c>
      <c r="AN47" s="18">
        <f>C47+D47+E47+F47+G47</f>
        <v>9</v>
      </c>
      <c r="AO47" s="18">
        <f>H47+I47+J47+K47+L47</f>
        <v>16.333333333333329</v>
      </c>
      <c r="AP47" s="18">
        <f>M47+N47+O47</f>
        <v>11</v>
      </c>
      <c r="AQ47" s="18">
        <f>P47+Q47</f>
        <v>9</v>
      </c>
      <c r="AR47" s="18">
        <f>R47+S47</f>
        <v>9</v>
      </c>
    </row>
    <row r="48" spans="1:44" x14ac:dyDescent="0.25">
      <c r="A48" s="1">
        <v>47</v>
      </c>
      <c r="B48" s="3" t="s">
        <v>68</v>
      </c>
      <c r="C48" s="1">
        <v>1</v>
      </c>
      <c r="D48" s="1">
        <v>1</v>
      </c>
      <c r="E48" s="1">
        <v>1</v>
      </c>
      <c r="F48" s="1">
        <v>3</v>
      </c>
      <c r="G48" s="1">
        <v>4</v>
      </c>
      <c r="H48" s="1">
        <v>5</v>
      </c>
      <c r="I48" s="1">
        <v>2</v>
      </c>
      <c r="J48" s="29">
        <v>2.2000000000000002</v>
      </c>
      <c r="K48" s="1">
        <v>3</v>
      </c>
      <c r="L48" s="1">
        <v>3</v>
      </c>
      <c r="M48" s="1">
        <v>3</v>
      </c>
      <c r="N48" s="1">
        <v>5</v>
      </c>
      <c r="O48" s="1">
        <v>4</v>
      </c>
      <c r="P48" s="1">
        <v>5</v>
      </c>
      <c r="Q48" s="1">
        <v>5</v>
      </c>
      <c r="R48" s="1">
        <v>4</v>
      </c>
      <c r="S48" s="1">
        <v>3</v>
      </c>
      <c r="T48" s="30">
        <f t="shared" si="0"/>
        <v>54.2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5">
        <f t="shared" si="1"/>
        <v>0</v>
      </c>
      <c r="AM48" s="32">
        <f>T48</f>
        <v>54.2</v>
      </c>
      <c r="AN48" s="18">
        <f>C48+D48+E48+F48+G48</f>
        <v>10</v>
      </c>
      <c r="AO48" s="18">
        <f>H48+I48+J48+K48+L48</f>
        <v>15.2</v>
      </c>
      <c r="AP48" s="18">
        <f>M48+N48+O48</f>
        <v>12</v>
      </c>
      <c r="AQ48" s="18">
        <f>P48+Q48</f>
        <v>10</v>
      </c>
      <c r="AR48" s="18">
        <f>R48+S48</f>
        <v>7</v>
      </c>
    </row>
    <row r="49" spans="1:44" x14ac:dyDescent="0.25">
      <c r="A49" s="1">
        <v>48</v>
      </c>
      <c r="B49" s="4" t="s">
        <v>49</v>
      </c>
      <c r="C49" s="1">
        <v>1</v>
      </c>
      <c r="D49" s="1">
        <v>1</v>
      </c>
      <c r="E49" s="1">
        <v>1</v>
      </c>
      <c r="F49" s="1">
        <v>4</v>
      </c>
      <c r="G49" s="1">
        <v>2</v>
      </c>
      <c r="H49" s="1">
        <v>3</v>
      </c>
      <c r="I49" s="1">
        <v>3</v>
      </c>
      <c r="J49" s="29">
        <v>1.95161290322581</v>
      </c>
      <c r="K49" s="1">
        <v>1</v>
      </c>
      <c r="L49" s="1">
        <v>4</v>
      </c>
      <c r="M49" s="1">
        <v>4</v>
      </c>
      <c r="N49" s="1">
        <v>1</v>
      </c>
      <c r="O49" s="1">
        <v>4</v>
      </c>
      <c r="P49" s="1">
        <v>5</v>
      </c>
      <c r="Q49" s="1">
        <v>4</v>
      </c>
      <c r="R49" s="1">
        <v>1</v>
      </c>
      <c r="S49" s="1">
        <v>0</v>
      </c>
      <c r="T49" s="30">
        <f t="shared" si="0"/>
        <v>40.951612903225808</v>
      </c>
      <c r="U49" s="1">
        <v>1</v>
      </c>
      <c r="V49" s="1">
        <v>1</v>
      </c>
      <c r="W49" s="1">
        <v>1</v>
      </c>
      <c r="X49" s="1">
        <v>5</v>
      </c>
      <c r="Y49" s="1">
        <v>2</v>
      </c>
      <c r="Z49" s="1">
        <v>5</v>
      </c>
      <c r="AA49" s="1">
        <v>5</v>
      </c>
      <c r="AB49" s="1">
        <v>4</v>
      </c>
      <c r="AC49" s="1">
        <v>3</v>
      </c>
      <c r="AD49" s="1">
        <v>5</v>
      </c>
      <c r="AE49" s="1">
        <v>5</v>
      </c>
      <c r="AF49" s="1">
        <v>5</v>
      </c>
      <c r="AG49" s="1">
        <v>5</v>
      </c>
      <c r="AH49" s="1">
        <v>5</v>
      </c>
      <c r="AI49" s="1">
        <v>5</v>
      </c>
      <c r="AJ49" s="1">
        <v>5</v>
      </c>
      <c r="AK49" s="1">
        <v>5</v>
      </c>
      <c r="AL49" s="15">
        <f t="shared" si="1"/>
        <v>67</v>
      </c>
      <c r="AM49" s="32">
        <f>AVERAGE(AL49,T49)</f>
        <v>53.975806451612904</v>
      </c>
      <c r="AN49" s="18">
        <f>(C49+D49+E49+F49+G49+U49+V49+W49+X49+Y49)/2</f>
        <v>9.5</v>
      </c>
      <c r="AO49" s="18">
        <f>(H49+I49+J49+K49+L49+Z49+AA49+AB49+AC49+AD49)/2</f>
        <v>17.475806451612904</v>
      </c>
      <c r="AP49" s="18">
        <f>(M49+N49+O49+AE49+AF49+AG49)/2</f>
        <v>12</v>
      </c>
      <c r="AQ49" s="18">
        <f>(P49+Q49+AH49+AI49)/2</f>
        <v>9.5</v>
      </c>
      <c r="AR49" s="1">
        <f>(R49+S49+AJ49+AK49)/2</f>
        <v>5.5</v>
      </c>
    </row>
    <row r="50" spans="1:44" x14ac:dyDescent="0.25">
      <c r="A50" s="1">
        <v>49</v>
      </c>
      <c r="B50" s="9" t="s">
        <v>70</v>
      </c>
      <c r="C50" s="1">
        <v>1</v>
      </c>
      <c r="D50" s="1">
        <v>1</v>
      </c>
      <c r="E50" s="1">
        <v>1</v>
      </c>
      <c r="F50" s="1">
        <v>5</v>
      </c>
      <c r="G50" s="1">
        <v>3</v>
      </c>
      <c r="H50" s="1">
        <v>3</v>
      </c>
      <c r="I50" s="1">
        <v>2</v>
      </c>
      <c r="J50" s="29">
        <v>2.31506849315068</v>
      </c>
      <c r="K50" s="1">
        <v>4</v>
      </c>
      <c r="L50" s="1">
        <v>3</v>
      </c>
      <c r="M50" s="1">
        <v>4</v>
      </c>
      <c r="N50" s="1">
        <v>5</v>
      </c>
      <c r="O50" s="1">
        <v>4</v>
      </c>
      <c r="P50" s="1">
        <v>4</v>
      </c>
      <c r="Q50" s="1">
        <v>4</v>
      </c>
      <c r="R50" s="1">
        <v>2</v>
      </c>
      <c r="S50" s="1">
        <v>2</v>
      </c>
      <c r="T50" s="30">
        <f t="shared" si="0"/>
        <v>50.315068493150676</v>
      </c>
      <c r="U50" s="1">
        <v>1</v>
      </c>
      <c r="V50" s="1">
        <v>1</v>
      </c>
      <c r="W50" s="1">
        <v>1</v>
      </c>
      <c r="X50" s="1">
        <v>5</v>
      </c>
      <c r="Y50" s="1">
        <v>3</v>
      </c>
      <c r="Z50" s="1">
        <v>3</v>
      </c>
      <c r="AA50" s="1">
        <v>5</v>
      </c>
      <c r="AB50" s="1">
        <v>4</v>
      </c>
      <c r="AC50" s="1">
        <v>3</v>
      </c>
      <c r="AD50" s="1">
        <v>5</v>
      </c>
      <c r="AE50" s="1">
        <v>5</v>
      </c>
      <c r="AF50" s="1">
        <v>4</v>
      </c>
      <c r="AG50" s="1">
        <v>4</v>
      </c>
      <c r="AH50" s="1">
        <v>3</v>
      </c>
      <c r="AI50" s="1">
        <v>2</v>
      </c>
      <c r="AJ50" s="1">
        <v>4</v>
      </c>
      <c r="AK50" s="1">
        <v>4</v>
      </c>
      <c r="AL50" s="15">
        <f t="shared" si="1"/>
        <v>57</v>
      </c>
      <c r="AM50" s="32">
        <f>AVERAGE(AL50,T50)</f>
        <v>53.657534246575338</v>
      </c>
      <c r="AN50" s="18">
        <f>(C50+D50+E50+F50+G50+U50+V50+W50+X50+Y50)/2</f>
        <v>11</v>
      </c>
      <c r="AO50" s="18">
        <f>(H50+I50+J50+K50+L50+Z50+AA50+AB50+AC50+AD50)/2</f>
        <v>17.157534246575338</v>
      </c>
      <c r="AP50" s="18">
        <f>(M50+N50+O50+AE50+AF50+AG50)/2</f>
        <v>13</v>
      </c>
      <c r="AQ50" s="18">
        <f>(P50+Q50+AH50+AI50)/2</f>
        <v>6.5</v>
      </c>
      <c r="AR50" s="1">
        <f>(R50+S50+AJ50+AK50)/2</f>
        <v>6</v>
      </c>
    </row>
    <row r="51" spans="1:44" ht="30" x14ac:dyDescent="0.25">
      <c r="A51" s="1">
        <v>50</v>
      </c>
      <c r="B51" s="6" t="s">
        <v>41</v>
      </c>
      <c r="C51" s="1">
        <v>1</v>
      </c>
      <c r="D51" s="1">
        <v>1</v>
      </c>
      <c r="E51" s="1">
        <v>1</v>
      </c>
      <c r="F51" s="1">
        <v>5</v>
      </c>
      <c r="G51" s="1">
        <v>2</v>
      </c>
      <c r="H51" s="1">
        <v>1</v>
      </c>
      <c r="I51" s="1">
        <v>4</v>
      </c>
      <c r="J51" s="29">
        <v>1.6612903225806499</v>
      </c>
      <c r="K51" s="1">
        <v>0</v>
      </c>
      <c r="L51" s="1">
        <v>4</v>
      </c>
      <c r="M51" s="1">
        <v>2</v>
      </c>
      <c r="N51" s="1">
        <v>5</v>
      </c>
      <c r="O51" s="1">
        <v>4</v>
      </c>
      <c r="P51" s="1">
        <v>5</v>
      </c>
      <c r="Q51" s="1">
        <v>4</v>
      </c>
      <c r="R51" s="1">
        <v>3</v>
      </c>
      <c r="S51" s="1">
        <v>1</v>
      </c>
      <c r="T51" s="30">
        <f t="shared" si="0"/>
        <v>44.661290322580655</v>
      </c>
      <c r="U51" s="1">
        <v>1</v>
      </c>
      <c r="V51" s="1">
        <v>1</v>
      </c>
      <c r="W51" s="1">
        <v>1</v>
      </c>
      <c r="X51" s="1">
        <v>5</v>
      </c>
      <c r="Y51" s="1">
        <v>5</v>
      </c>
      <c r="Z51" s="1">
        <v>3</v>
      </c>
      <c r="AA51" s="1">
        <v>5</v>
      </c>
      <c r="AB51" s="1">
        <v>4</v>
      </c>
      <c r="AC51" s="1">
        <v>5</v>
      </c>
      <c r="AD51" s="1">
        <v>5</v>
      </c>
      <c r="AE51" s="1">
        <v>5</v>
      </c>
      <c r="AF51" s="1">
        <v>3</v>
      </c>
      <c r="AG51" s="1">
        <v>3</v>
      </c>
      <c r="AH51" s="1">
        <v>5</v>
      </c>
      <c r="AI51" s="1">
        <v>4</v>
      </c>
      <c r="AJ51" s="1">
        <v>3</v>
      </c>
      <c r="AK51" s="1">
        <v>3</v>
      </c>
      <c r="AL51" s="15">
        <f t="shared" si="1"/>
        <v>61</v>
      </c>
      <c r="AM51" s="32">
        <f>AVERAGE(AL51,T51)</f>
        <v>52.830645161290327</v>
      </c>
      <c r="AN51" s="18">
        <f>(C51+D51+E51+F51+G51+U51+V51+W51+X51+Y51)/2</f>
        <v>11.5</v>
      </c>
      <c r="AO51" s="18">
        <f>(H51+I51+J51+K51+L51+Z51+AA51+AB51+AC51+AD51)/2</f>
        <v>16.330645161290324</v>
      </c>
      <c r="AP51" s="18">
        <f>(M51+N51+O51+AE51+AF51+AG51)/2</f>
        <v>11</v>
      </c>
      <c r="AQ51" s="18">
        <f>(P51+Q51+AH51+AI51)/2</f>
        <v>9</v>
      </c>
      <c r="AR51" s="1">
        <f>(R51+S51+AJ51+AK51)/2</f>
        <v>5</v>
      </c>
    </row>
    <row r="52" spans="1:44" ht="30" x14ac:dyDescent="0.25">
      <c r="A52" s="1">
        <v>51</v>
      </c>
      <c r="B52" s="4" t="s">
        <v>75</v>
      </c>
      <c r="C52" s="1">
        <v>1</v>
      </c>
      <c r="D52" s="1">
        <v>1</v>
      </c>
      <c r="E52" s="1">
        <v>1</v>
      </c>
      <c r="F52" s="1">
        <v>4</v>
      </c>
      <c r="G52" s="1">
        <v>3</v>
      </c>
      <c r="H52" s="1">
        <v>4</v>
      </c>
      <c r="I52" s="1">
        <v>3</v>
      </c>
      <c r="J52" s="29">
        <v>1.7931034482758601</v>
      </c>
      <c r="K52" s="1">
        <v>4</v>
      </c>
      <c r="L52" s="1">
        <v>3</v>
      </c>
      <c r="M52" s="1">
        <v>4</v>
      </c>
      <c r="N52" s="1">
        <v>4</v>
      </c>
      <c r="O52" s="1">
        <v>5</v>
      </c>
      <c r="P52" s="1">
        <v>4</v>
      </c>
      <c r="Q52" s="1">
        <v>3</v>
      </c>
      <c r="R52" s="1">
        <v>4</v>
      </c>
      <c r="S52" s="1">
        <v>3</v>
      </c>
      <c r="T52" s="30">
        <f t="shared" si="0"/>
        <v>52.793103448275858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5">
        <f t="shared" si="1"/>
        <v>0</v>
      </c>
      <c r="AM52" s="32">
        <f>T52</f>
        <v>52.793103448275858</v>
      </c>
      <c r="AN52" s="18">
        <f>C52+D52+E52+F52+G52</f>
        <v>10</v>
      </c>
      <c r="AO52" s="18">
        <f>H52+I52+J52+K52+L52</f>
        <v>15.793103448275859</v>
      </c>
      <c r="AP52" s="18">
        <f>M52+N52+O52</f>
        <v>13</v>
      </c>
      <c r="AQ52" s="18">
        <f>P52+Q52</f>
        <v>7</v>
      </c>
      <c r="AR52" s="18">
        <f>R52+S52</f>
        <v>7</v>
      </c>
    </row>
    <row r="53" spans="1:44" ht="30" x14ac:dyDescent="0.25">
      <c r="A53" s="1">
        <v>52</v>
      </c>
      <c r="B53" s="4" t="s">
        <v>46</v>
      </c>
      <c r="C53" s="1">
        <v>1</v>
      </c>
      <c r="D53" s="1">
        <v>1</v>
      </c>
      <c r="E53" s="1">
        <v>1</v>
      </c>
      <c r="F53" s="1">
        <v>3</v>
      </c>
      <c r="G53" s="1">
        <v>1</v>
      </c>
      <c r="H53" s="1">
        <v>5</v>
      </c>
      <c r="I53" s="1">
        <v>2</v>
      </c>
      <c r="J53" s="29">
        <v>2.6923076923076898</v>
      </c>
      <c r="K53" s="1">
        <v>5</v>
      </c>
      <c r="L53" s="1">
        <v>5</v>
      </c>
      <c r="M53" s="1">
        <v>2</v>
      </c>
      <c r="N53" s="1">
        <v>4</v>
      </c>
      <c r="O53" s="1">
        <v>4</v>
      </c>
      <c r="P53" s="1">
        <v>4</v>
      </c>
      <c r="Q53" s="1">
        <v>3</v>
      </c>
      <c r="R53" s="1">
        <v>5</v>
      </c>
      <c r="S53" s="1">
        <v>4</v>
      </c>
      <c r="T53" s="30">
        <f t="shared" si="0"/>
        <v>52.692307692307693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5">
        <f t="shared" si="1"/>
        <v>0</v>
      </c>
      <c r="AM53" s="32">
        <f>T53</f>
        <v>52.692307692307693</v>
      </c>
      <c r="AN53" s="18">
        <f>C53+D53+E53+F53+G53</f>
        <v>7</v>
      </c>
      <c r="AO53" s="18">
        <f>H53+I53+J53+K53+L53</f>
        <v>19.69230769230769</v>
      </c>
      <c r="AP53" s="18">
        <f>M53+N53+O53</f>
        <v>10</v>
      </c>
      <c r="AQ53" s="18">
        <f>P53+Q53</f>
        <v>7</v>
      </c>
      <c r="AR53" s="18">
        <f>R53+S53</f>
        <v>9</v>
      </c>
    </row>
    <row r="54" spans="1:44" ht="30" x14ac:dyDescent="0.25">
      <c r="A54" s="1">
        <v>53</v>
      </c>
      <c r="B54" s="3" t="s">
        <v>56</v>
      </c>
      <c r="C54" s="1">
        <v>1</v>
      </c>
      <c r="D54" s="1">
        <v>1</v>
      </c>
      <c r="E54" s="1">
        <v>1</v>
      </c>
      <c r="F54" s="1">
        <v>5</v>
      </c>
      <c r="G54" s="1">
        <v>1</v>
      </c>
      <c r="H54" s="1">
        <v>5</v>
      </c>
      <c r="I54" s="1">
        <v>3</v>
      </c>
      <c r="J54" s="29">
        <v>2.48484848484848</v>
      </c>
      <c r="K54" s="1">
        <v>4</v>
      </c>
      <c r="L54" s="1">
        <v>4</v>
      </c>
      <c r="M54" s="1">
        <v>2</v>
      </c>
      <c r="N54" s="1">
        <v>3</v>
      </c>
      <c r="O54" s="1">
        <v>4</v>
      </c>
      <c r="P54" s="1">
        <v>1</v>
      </c>
      <c r="Q54" s="1">
        <v>1</v>
      </c>
      <c r="R54" s="1">
        <v>4</v>
      </c>
      <c r="S54" s="1">
        <v>3</v>
      </c>
      <c r="T54" s="30">
        <f t="shared" si="0"/>
        <v>45.484848484848484</v>
      </c>
      <c r="U54" s="1">
        <v>1</v>
      </c>
      <c r="V54" s="1">
        <v>1</v>
      </c>
      <c r="W54" s="1">
        <v>1</v>
      </c>
      <c r="X54" s="1">
        <v>4</v>
      </c>
      <c r="Y54" s="1">
        <v>3</v>
      </c>
      <c r="Z54" s="1">
        <v>4</v>
      </c>
      <c r="AA54" s="1">
        <v>5</v>
      </c>
      <c r="AB54" s="1">
        <v>4</v>
      </c>
      <c r="AC54" s="1">
        <v>3</v>
      </c>
      <c r="AD54" s="1">
        <v>5</v>
      </c>
      <c r="AE54" s="1">
        <v>5</v>
      </c>
      <c r="AF54" s="1">
        <v>3</v>
      </c>
      <c r="AG54" s="1">
        <v>3</v>
      </c>
      <c r="AH54" s="1">
        <v>5</v>
      </c>
      <c r="AI54" s="1">
        <v>5</v>
      </c>
      <c r="AJ54" s="1">
        <v>4</v>
      </c>
      <c r="AK54" s="1">
        <v>3</v>
      </c>
      <c r="AL54" s="15">
        <f t="shared" si="1"/>
        <v>59</v>
      </c>
      <c r="AM54" s="32">
        <f>AVERAGE(AL54,T54)</f>
        <v>52.242424242424242</v>
      </c>
      <c r="AN54" s="18">
        <f>(C54+D54+E54+F54+G54+U54+V54+W54+X54+Y54)/2</f>
        <v>9.5</v>
      </c>
      <c r="AO54" s="18">
        <f>(H54+I54+J54+K54+L54+Z54+AA54+AB54+AC54+AD54)/2</f>
        <v>19.742424242424242</v>
      </c>
      <c r="AP54" s="18">
        <f>(M54+N54+O54+AE54+AF54+AG54)/2</f>
        <v>10</v>
      </c>
      <c r="AQ54" s="18">
        <f>(P54+Q54+AH54+AI54)/2</f>
        <v>6</v>
      </c>
      <c r="AR54" s="1">
        <f>(R54+S54+AJ54+AK54)/2</f>
        <v>7</v>
      </c>
    </row>
    <row r="55" spans="1:44" ht="30" x14ac:dyDescent="0.25">
      <c r="A55" s="1">
        <v>54</v>
      </c>
      <c r="B55" s="3" t="s">
        <v>59</v>
      </c>
      <c r="C55" s="1">
        <v>1</v>
      </c>
      <c r="D55" s="1">
        <v>1</v>
      </c>
      <c r="E55" s="1">
        <v>1</v>
      </c>
      <c r="F55" s="1">
        <v>4</v>
      </c>
      <c r="G55" s="1">
        <v>1</v>
      </c>
      <c r="H55" s="1">
        <v>3</v>
      </c>
      <c r="I55" s="1">
        <v>1</v>
      </c>
      <c r="J55" s="29">
        <v>1.9473684210526301</v>
      </c>
      <c r="K55" s="1">
        <v>2</v>
      </c>
      <c r="L55" s="1">
        <v>4</v>
      </c>
      <c r="M55" s="1">
        <v>2</v>
      </c>
      <c r="N55" s="1">
        <v>4</v>
      </c>
      <c r="O55" s="1">
        <v>4</v>
      </c>
      <c r="P55" s="1">
        <v>5</v>
      </c>
      <c r="Q55" s="1">
        <v>3</v>
      </c>
      <c r="R55" s="1">
        <v>3</v>
      </c>
      <c r="S55" s="1">
        <v>2</v>
      </c>
      <c r="T55" s="30">
        <f t="shared" si="0"/>
        <v>42.94736842105263</v>
      </c>
      <c r="U55" s="1">
        <v>1</v>
      </c>
      <c r="V55" s="1">
        <v>1</v>
      </c>
      <c r="W55" s="1">
        <v>1</v>
      </c>
      <c r="X55" s="1">
        <v>5</v>
      </c>
      <c r="Y55" s="1">
        <v>3</v>
      </c>
      <c r="Z55" s="1">
        <v>5</v>
      </c>
      <c r="AA55" s="1">
        <v>5</v>
      </c>
      <c r="AB55" s="1">
        <v>4</v>
      </c>
      <c r="AC55" s="1">
        <v>5</v>
      </c>
      <c r="AD55" s="1">
        <v>5</v>
      </c>
      <c r="AE55" s="1">
        <v>5</v>
      </c>
      <c r="AF55" s="1">
        <v>1</v>
      </c>
      <c r="AG55" s="1">
        <v>4</v>
      </c>
      <c r="AH55" s="1">
        <v>3</v>
      </c>
      <c r="AI55" s="1">
        <v>3</v>
      </c>
      <c r="AJ55" s="1">
        <v>4</v>
      </c>
      <c r="AK55" s="1">
        <v>5</v>
      </c>
      <c r="AL55" s="15">
        <f t="shared" si="1"/>
        <v>60</v>
      </c>
      <c r="AM55" s="32">
        <f>AVERAGE(AL55,T55)</f>
        <v>51.473684210526315</v>
      </c>
      <c r="AN55" s="18">
        <f>(C55+D55+E55+F55+G55+U55+V55+W55+X55+Y55)/2</f>
        <v>9.5</v>
      </c>
      <c r="AO55" s="18">
        <f>(H55+I55+J55+K55+L55+Z55+AA55+AB55+AC55+AD55)/2</f>
        <v>17.973684210526315</v>
      </c>
      <c r="AP55" s="18">
        <f>(M55+N55+O55+AE55+AF55+AG55)/2</f>
        <v>10</v>
      </c>
      <c r="AQ55" s="18">
        <f>(P55+Q55+AH55+AI55)/2</f>
        <v>7</v>
      </c>
      <c r="AR55" s="1">
        <f>(R55+S55+AJ55+AK55)/2</f>
        <v>7</v>
      </c>
    </row>
    <row r="56" spans="1:44" x14ac:dyDescent="0.25">
      <c r="A56" s="1">
        <v>55</v>
      </c>
      <c r="B56" s="4" t="s">
        <v>78</v>
      </c>
      <c r="C56" s="1">
        <v>1</v>
      </c>
      <c r="D56" s="1">
        <v>1</v>
      </c>
      <c r="E56" s="1">
        <v>1</v>
      </c>
      <c r="F56" s="1">
        <v>5</v>
      </c>
      <c r="G56" s="1">
        <v>4</v>
      </c>
      <c r="H56" s="1">
        <v>2</v>
      </c>
      <c r="I56" s="1">
        <v>4</v>
      </c>
      <c r="J56" s="29">
        <v>1.91139240506329</v>
      </c>
      <c r="K56" s="1">
        <v>4</v>
      </c>
      <c r="L56" s="1">
        <v>4</v>
      </c>
      <c r="M56" s="1">
        <v>2</v>
      </c>
      <c r="N56" s="1">
        <v>1</v>
      </c>
      <c r="O56" s="1">
        <v>4</v>
      </c>
      <c r="P56" s="1">
        <v>1</v>
      </c>
      <c r="Q56" s="1">
        <v>2</v>
      </c>
      <c r="R56" s="1">
        <v>4</v>
      </c>
      <c r="S56" s="1">
        <v>4</v>
      </c>
      <c r="T56" s="30">
        <f t="shared" si="0"/>
        <v>45.911392405063289</v>
      </c>
      <c r="U56" s="1">
        <v>1</v>
      </c>
      <c r="V56" s="1">
        <v>1</v>
      </c>
      <c r="W56" s="1">
        <v>1</v>
      </c>
      <c r="X56" s="1">
        <v>5</v>
      </c>
      <c r="Y56" s="1">
        <v>4</v>
      </c>
      <c r="Z56" s="1">
        <v>3</v>
      </c>
      <c r="AA56" s="1">
        <v>5</v>
      </c>
      <c r="AB56" s="1">
        <v>4</v>
      </c>
      <c r="AC56" s="1">
        <v>3</v>
      </c>
      <c r="AD56" s="1">
        <v>5</v>
      </c>
      <c r="AE56" s="1">
        <v>5</v>
      </c>
      <c r="AF56" s="1">
        <v>2</v>
      </c>
      <c r="AG56" s="1">
        <v>2</v>
      </c>
      <c r="AH56" s="1">
        <v>4</v>
      </c>
      <c r="AI56" s="1">
        <v>5</v>
      </c>
      <c r="AJ56" s="1">
        <v>4</v>
      </c>
      <c r="AK56" s="1">
        <v>3</v>
      </c>
      <c r="AL56" s="15">
        <f t="shared" si="1"/>
        <v>57</v>
      </c>
      <c r="AM56" s="32">
        <f>AVERAGE(AL56,T56)</f>
        <v>51.455696202531641</v>
      </c>
      <c r="AN56" s="18">
        <f>(C56+D56+E56+F56+G56+U56+V56+W56+X56+Y56)/2</f>
        <v>12</v>
      </c>
      <c r="AO56" s="18">
        <f>(H56+I56+J56+K56+L56+Z56+AA56+AB56+AC56+AD56)/2</f>
        <v>17.955696202531644</v>
      </c>
      <c r="AP56" s="18">
        <f>(M56+N56+O56+AE56+AF56+AG56)/2</f>
        <v>8</v>
      </c>
      <c r="AQ56" s="18">
        <f>(P56+Q56+AH56+AI56)/2</f>
        <v>6</v>
      </c>
      <c r="AR56" s="1">
        <f>(R56+S56+AJ56+AK56)/2</f>
        <v>7.5</v>
      </c>
    </row>
    <row r="57" spans="1:44" ht="30" x14ac:dyDescent="0.25">
      <c r="A57" s="1">
        <v>56</v>
      </c>
      <c r="B57" s="3" t="s">
        <v>61</v>
      </c>
      <c r="C57" s="1">
        <v>1</v>
      </c>
      <c r="D57" s="1">
        <v>1</v>
      </c>
      <c r="E57" s="1">
        <v>1</v>
      </c>
      <c r="F57" s="1">
        <v>4</v>
      </c>
      <c r="G57" s="1">
        <v>2</v>
      </c>
      <c r="H57" s="1">
        <v>0</v>
      </c>
      <c r="I57" s="1">
        <v>2</v>
      </c>
      <c r="J57" s="29">
        <v>0.55555555555555602</v>
      </c>
      <c r="K57" s="1">
        <v>1</v>
      </c>
      <c r="L57" s="1">
        <v>5</v>
      </c>
      <c r="M57" s="1">
        <v>3</v>
      </c>
      <c r="N57" s="1">
        <v>3</v>
      </c>
      <c r="O57" s="1">
        <v>4</v>
      </c>
      <c r="P57" s="1">
        <v>5</v>
      </c>
      <c r="Q57" s="1">
        <v>4</v>
      </c>
      <c r="R57" s="1">
        <v>2</v>
      </c>
      <c r="S57" s="1">
        <v>4</v>
      </c>
      <c r="T57" s="30">
        <f t="shared" si="0"/>
        <v>42.555555555555557</v>
      </c>
      <c r="U57" s="1">
        <v>1</v>
      </c>
      <c r="V57" s="1">
        <v>1</v>
      </c>
      <c r="W57" s="1">
        <v>1</v>
      </c>
      <c r="X57" s="1">
        <v>5</v>
      </c>
      <c r="Y57" s="1">
        <v>3</v>
      </c>
      <c r="Z57" s="1">
        <v>4</v>
      </c>
      <c r="AA57" s="1">
        <v>5</v>
      </c>
      <c r="AB57" s="1">
        <v>4</v>
      </c>
      <c r="AC57" s="1">
        <v>3</v>
      </c>
      <c r="AD57" s="1">
        <v>5</v>
      </c>
      <c r="AE57" s="1">
        <v>5</v>
      </c>
      <c r="AF57" s="1">
        <v>4</v>
      </c>
      <c r="AG57" s="1">
        <v>4</v>
      </c>
      <c r="AH57" s="1">
        <v>2</v>
      </c>
      <c r="AI57" s="1">
        <v>3</v>
      </c>
      <c r="AJ57" s="1">
        <v>5</v>
      </c>
      <c r="AK57" s="1">
        <v>5</v>
      </c>
      <c r="AL57" s="15">
        <f t="shared" si="1"/>
        <v>60</v>
      </c>
      <c r="AM57" s="32">
        <f>AVERAGE(AL57,T57)</f>
        <v>51.277777777777779</v>
      </c>
      <c r="AN57" s="18">
        <f>(C57+D57+E57+F57+G57+U57+V57+W57+X57+Y57)/2</f>
        <v>10</v>
      </c>
      <c r="AO57" s="18">
        <f>(H57+I57+J57+K57+L57+Z57+AA57+AB57+AC57+AD57)/2</f>
        <v>14.777777777777779</v>
      </c>
      <c r="AP57" s="18">
        <f>(M57+N57+O57+AE57+AF57+AG57)/2</f>
        <v>11.5</v>
      </c>
      <c r="AQ57" s="18">
        <f>(P57+Q57+AH57+AI57)/2</f>
        <v>7</v>
      </c>
      <c r="AR57" s="1">
        <f>(R57+S57+AJ57+AK57)/2</f>
        <v>8</v>
      </c>
    </row>
    <row r="58" spans="1:44" ht="30" x14ac:dyDescent="0.25">
      <c r="A58" s="1">
        <v>57</v>
      </c>
      <c r="B58" s="3" t="s">
        <v>71</v>
      </c>
      <c r="C58" s="1">
        <v>1</v>
      </c>
      <c r="D58" s="1">
        <v>1</v>
      </c>
      <c r="E58" s="1">
        <v>1</v>
      </c>
      <c r="F58" s="1">
        <v>4</v>
      </c>
      <c r="G58" s="1">
        <v>2</v>
      </c>
      <c r="H58" s="1">
        <v>5</v>
      </c>
      <c r="I58" s="1">
        <v>2</v>
      </c>
      <c r="J58" s="29">
        <v>1.72463768115942</v>
      </c>
      <c r="K58" s="1">
        <v>4</v>
      </c>
      <c r="L58" s="1">
        <v>3</v>
      </c>
      <c r="M58" s="1">
        <v>4</v>
      </c>
      <c r="N58" s="1">
        <v>4</v>
      </c>
      <c r="O58" s="1">
        <v>3</v>
      </c>
      <c r="P58" s="1">
        <v>1</v>
      </c>
      <c r="Q58" s="1">
        <v>4</v>
      </c>
      <c r="R58" s="1">
        <v>5</v>
      </c>
      <c r="S58" s="1">
        <v>5</v>
      </c>
      <c r="T58" s="30">
        <f t="shared" si="0"/>
        <v>50.724637681159422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5">
        <f t="shared" si="1"/>
        <v>0</v>
      </c>
      <c r="AM58" s="32">
        <f>T58</f>
        <v>50.724637681159422</v>
      </c>
      <c r="AN58" s="18">
        <f>C58+D58+E58+F58+G58</f>
        <v>9</v>
      </c>
      <c r="AO58" s="18">
        <f>H58+I58+J58+K58+L58</f>
        <v>15.72463768115942</v>
      </c>
      <c r="AP58" s="18">
        <f>M58+N58+O58</f>
        <v>11</v>
      </c>
      <c r="AQ58" s="18">
        <f>P58+Q58</f>
        <v>5</v>
      </c>
      <c r="AR58" s="18">
        <f>R58+S58</f>
        <v>10</v>
      </c>
    </row>
    <row r="59" spans="1:44" x14ac:dyDescent="0.25">
      <c r="A59" s="1">
        <v>58</v>
      </c>
      <c r="B59" s="3" t="s">
        <v>62</v>
      </c>
      <c r="C59" s="1">
        <v>1</v>
      </c>
      <c r="D59" s="1">
        <v>1</v>
      </c>
      <c r="E59" s="1">
        <v>1</v>
      </c>
      <c r="F59" s="1">
        <v>4</v>
      </c>
      <c r="G59" s="1">
        <v>2</v>
      </c>
      <c r="H59" s="1">
        <v>2</v>
      </c>
      <c r="I59" s="1">
        <v>0</v>
      </c>
      <c r="J59" s="29">
        <v>2</v>
      </c>
      <c r="K59" s="1">
        <v>3</v>
      </c>
      <c r="L59" s="1">
        <v>3</v>
      </c>
      <c r="M59" s="1">
        <v>2</v>
      </c>
      <c r="N59" s="1">
        <v>3</v>
      </c>
      <c r="O59" s="1">
        <v>4</v>
      </c>
      <c r="P59" s="1">
        <v>5</v>
      </c>
      <c r="Q59" s="1">
        <v>4</v>
      </c>
      <c r="R59" s="1">
        <v>4</v>
      </c>
      <c r="S59" s="1">
        <v>4</v>
      </c>
      <c r="T59" s="30">
        <f t="shared" si="0"/>
        <v>45</v>
      </c>
      <c r="U59" s="1">
        <v>1</v>
      </c>
      <c r="V59" s="1">
        <v>1</v>
      </c>
      <c r="W59" s="1">
        <v>1</v>
      </c>
      <c r="X59" s="1">
        <v>3</v>
      </c>
      <c r="Y59" s="1">
        <v>4</v>
      </c>
      <c r="Z59" s="1">
        <v>5</v>
      </c>
      <c r="AA59" s="1">
        <v>5</v>
      </c>
      <c r="AB59" s="1">
        <v>4</v>
      </c>
      <c r="AC59" s="1">
        <v>4</v>
      </c>
      <c r="AD59" s="1">
        <v>5</v>
      </c>
      <c r="AE59" s="1">
        <v>5</v>
      </c>
      <c r="AF59" s="1">
        <v>3</v>
      </c>
      <c r="AG59" s="1">
        <v>3</v>
      </c>
      <c r="AH59" s="1">
        <v>5</v>
      </c>
      <c r="AI59" s="1">
        <v>3</v>
      </c>
      <c r="AJ59" s="1">
        <v>2</v>
      </c>
      <c r="AK59" s="1">
        <v>2</v>
      </c>
      <c r="AL59" s="15">
        <f t="shared" si="1"/>
        <v>56</v>
      </c>
      <c r="AM59" s="32">
        <f>AVERAGE(AL59,T59)</f>
        <v>50.5</v>
      </c>
      <c r="AN59" s="18">
        <f>(C59+D59+E59+F59+G59+U59+V59+W59+X59+Y59)/2</f>
        <v>9.5</v>
      </c>
      <c r="AO59" s="18">
        <f>(H59+I59+J59+K59+L59+Z59+AA59+AB59+AC59+AD59)/2</f>
        <v>16.5</v>
      </c>
      <c r="AP59" s="18">
        <f>(M59+N59+O59+AE59+AF59+AG59)/2</f>
        <v>10</v>
      </c>
      <c r="AQ59" s="18">
        <f>(P59+Q59+AH59+AI59)/2</f>
        <v>8.5</v>
      </c>
      <c r="AR59" s="1">
        <f>(R59+S59+AJ59+AK59)/2</f>
        <v>6</v>
      </c>
    </row>
    <row r="60" spans="1:44" ht="30" x14ac:dyDescent="0.25">
      <c r="A60" s="1">
        <v>59</v>
      </c>
      <c r="B60" s="3" t="s">
        <v>69</v>
      </c>
      <c r="C60" s="1">
        <v>1</v>
      </c>
      <c r="D60" s="1">
        <v>1</v>
      </c>
      <c r="E60" s="1">
        <v>1</v>
      </c>
      <c r="F60" s="1">
        <v>4</v>
      </c>
      <c r="G60" s="1">
        <v>3</v>
      </c>
      <c r="H60" s="1">
        <v>4</v>
      </c>
      <c r="I60" s="1">
        <v>3</v>
      </c>
      <c r="J60" s="29">
        <v>1.36486486486487</v>
      </c>
      <c r="K60" s="1">
        <v>3</v>
      </c>
      <c r="L60" s="1">
        <v>3</v>
      </c>
      <c r="M60" s="1">
        <v>4</v>
      </c>
      <c r="N60" s="1">
        <v>1</v>
      </c>
      <c r="O60" s="1">
        <v>5</v>
      </c>
      <c r="P60" s="1">
        <v>3</v>
      </c>
      <c r="Q60" s="1">
        <v>3</v>
      </c>
      <c r="R60" s="1">
        <v>4</v>
      </c>
      <c r="S60" s="1">
        <v>2</v>
      </c>
      <c r="T60" s="30">
        <f t="shared" si="0"/>
        <v>46.36486486486487</v>
      </c>
      <c r="U60" s="1">
        <v>1</v>
      </c>
      <c r="V60" s="1">
        <v>1</v>
      </c>
      <c r="W60" s="1">
        <v>1</v>
      </c>
      <c r="X60" s="1">
        <v>4</v>
      </c>
      <c r="Y60" s="1">
        <v>3</v>
      </c>
      <c r="Z60" s="1">
        <v>2</v>
      </c>
      <c r="AA60" s="1">
        <v>5</v>
      </c>
      <c r="AB60" s="1">
        <v>4</v>
      </c>
      <c r="AC60" s="1">
        <v>3</v>
      </c>
      <c r="AD60" s="1">
        <v>5</v>
      </c>
      <c r="AE60" s="1">
        <v>5</v>
      </c>
      <c r="AF60" s="1">
        <v>3</v>
      </c>
      <c r="AG60" s="1">
        <v>2</v>
      </c>
      <c r="AH60" s="1">
        <v>3</v>
      </c>
      <c r="AI60" s="1">
        <v>2</v>
      </c>
      <c r="AJ60" s="1">
        <v>5</v>
      </c>
      <c r="AK60" s="1">
        <v>2</v>
      </c>
      <c r="AL60" s="15">
        <f t="shared" si="1"/>
        <v>51</v>
      </c>
      <c r="AM60" s="32">
        <f>AVERAGE(AL60,T60)</f>
        <v>48.682432432432435</v>
      </c>
      <c r="AN60" s="18">
        <f>(C60+D60+E60+F60+G60+U60+V60+W60+X60+Y60)/2</f>
        <v>10</v>
      </c>
      <c r="AO60" s="18">
        <f>(H60+I60+J60+K60+L60+Z60+AA60+AB60+AC60+AD60)/2</f>
        <v>16.682432432432435</v>
      </c>
      <c r="AP60" s="18">
        <f>(M60+N60+O60+AE60+AF60+AG60)/2</f>
        <v>10</v>
      </c>
      <c r="AQ60" s="18">
        <f>(P60+Q60+AH60+AI60)/2</f>
        <v>5.5</v>
      </c>
      <c r="AR60" s="1">
        <f>(R60+S60+AJ60+AK60)/2</f>
        <v>6.5</v>
      </c>
    </row>
    <row r="61" spans="1:44" ht="30" x14ac:dyDescent="0.25">
      <c r="A61" s="1">
        <v>60</v>
      </c>
      <c r="B61" s="3" t="s">
        <v>64</v>
      </c>
      <c r="C61" s="1">
        <v>1</v>
      </c>
      <c r="D61" s="1">
        <v>1</v>
      </c>
      <c r="E61" s="1">
        <v>1</v>
      </c>
      <c r="F61" s="1">
        <v>4</v>
      </c>
      <c r="G61" s="1">
        <v>4</v>
      </c>
      <c r="H61" s="1">
        <v>5</v>
      </c>
      <c r="I61" s="1">
        <v>3</v>
      </c>
      <c r="J61" s="29">
        <v>2.6</v>
      </c>
      <c r="K61" s="1">
        <v>3</v>
      </c>
      <c r="L61" s="1">
        <v>3</v>
      </c>
      <c r="M61" s="1">
        <v>2</v>
      </c>
      <c r="N61" s="1">
        <v>1</v>
      </c>
      <c r="O61" s="1">
        <v>4</v>
      </c>
      <c r="P61" s="1">
        <v>5</v>
      </c>
      <c r="Q61" s="1">
        <v>4</v>
      </c>
      <c r="R61" s="1">
        <v>4</v>
      </c>
      <c r="S61" s="1">
        <v>1</v>
      </c>
      <c r="T61" s="30">
        <f t="shared" si="0"/>
        <v>48.6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5">
        <f t="shared" si="1"/>
        <v>0</v>
      </c>
      <c r="AM61" s="32">
        <f>T61</f>
        <v>48.6</v>
      </c>
      <c r="AN61" s="18">
        <f>C61+D61+E61+F61+G61</f>
        <v>11</v>
      </c>
      <c r="AO61" s="18">
        <f>H61+I61+J61+K61+L61</f>
        <v>16.600000000000001</v>
      </c>
      <c r="AP61" s="18">
        <f>M61+N61+O61</f>
        <v>7</v>
      </c>
      <c r="AQ61" s="18">
        <f>P61+Q61</f>
        <v>9</v>
      </c>
      <c r="AR61" s="18">
        <f>R61+S61</f>
        <v>5</v>
      </c>
    </row>
    <row r="62" spans="1:44" x14ac:dyDescent="0.25">
      <c r="A62" s="1">
        <v>61</v>
      </c>
      <c r="B62" s="3" t="s">
        <v>79</v>
      </c>
      <c r="C62" s="1">
        <v>1</v>
      </c>
      <c r="D62" s="1">
        <v>1</v>
      </c>
      <c r="E62" s="1">
        <v>1</v>
      </c>
      <c r="F62" s="1">
        <v>3</v>
      </c>
      <c r="G62" s="1">
        <v>3</v>
      </c>
      <c r="H62" s="1">
        <v>1</v>
      </c>
      <c r="I62" s="1">
        <v>2</v>
      </c>
      <c r="J62" s="29">
        <v>1.4666666666666699</v>
      </c>
      <c r="K62" s="1">
        <v>5</v>
      </c>
      <c r="L62" s="1">
        <v>3</v>
      </c>
      <c r="M62" s="1">
        <v>4</v>
      </c>
      <c r="N62" s="1">
        <v>5</v>
      </c>
      <c r="O62" s="1">
        <v>1</v>
      </c>
      <c r="P62" s="1">
        <v>5</v>
      </c>
      <c r="Q62" s="1">
        <v>4</v>
      </c>
      <c r="R62" s="1">
        <v>5</v>
      </c>
      <c r="S62" s="1">
        <v>3</v>
      </c>
      <c r="T62" s="30">
        <f t="shared" si="0"/>
        <v>48.466666666666669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5">
        <f t="shared" si="1"/>
        <v>0</v>
      </c>
      <c r="AM62" s="32">
        <f>T62</f>
        <v>48.466666666666669</v>
      </c>
      <c r="AN62" s="18">
        <f>C62+D62+E62+F62+G62</f>
        <v>9</v>
      </c>
      <c r="AO62" s="18">
        <f>H62+I62+J62+K62+L62</f>
        <v>12.46666666666667</v>
      </c>
      <c r="AP62" s="18">
        <f>M62+N62+O62</f>
        <v>10</v>
      </c>
      <c r="AQ62" s="18">
        <f>P62+Q62</f>
        <v>9</v>
      </c>
      <c r="AR62" s="18">
        <f>R62+S62</f>
        <v>8</v>
      </c>
    </row>
    <row r="63" spans="1:44" x14ac:dyDescent="0.25">
      <c r="A63" s="1">
        <v>62</v>
      </c>
      <c r="B63" s="3" t="s">
        <v>28</v>
      </c>
      <c r="C63" s="1">
        <v>1</v>
      </c>
      <c r="D63" s="1">
        <v>1</v>
      </c>
      <c r="E63" s="1">
        <v>1</v>
      </c>
      <c r="F63" s="1">
        <v>3</v>
      </c>
      <c r="G63" s="1">
        <v>3</v>
      </c>
      <c r="H63" s="1">
        <v>2</v>
      </c>
      <c r="I63" s="1">
        <v>3</v>
      </c>
      <c r="J63" s="29">
        <v>4.5999999999999996</v>
      </c>
      <c r="K63" s="1">
        <v>3</v>
      </c>
      <c r="L63" s="1">
        <v>1</v>
      </c>
      <c r="M63" s="1">
        <v>4</v>
      </c>
      <c r="N63" s="1">
        <v>1</v>
      </c>
      <c r="O63" s="1">
        <v>1</v>
      </c>
      <c r="P63" s="1">
        <v>2</v>
      </c>
      <c r="Q63" s="1">
        <v>1</v>
      </c>
      <c r="R63" s="1">
        <v>5</v>
      </c>
      <c r="S63" s="1">
        <v>5</v>
      </c>
      <c r="T63" s="30">
        <f t="shared" si="0"/>
        <v>41.6</v>
      </c>
      <c r="U63" s="1">
        <v>1</v>
      </c>
      <c r="V63" s="1">
        <v>1</v>
      </c>
      <c r="W63" s="1">
        <v>1</v>
      </c>
      <c r="X63" s="1">
        <v>4</v>
      </c>
      <c r="Y63" s="1">
        <v>2</v>
      </c>
      <c r="Z63" s="1">
        <v>2</v>
      </c>
      <c r="AA63" s="1">
        <v>4</v>
      </c>
      <c r="AB63" s="1">
        <v>4.5999999999999996</v>
      </c>
      <c r="AC63" s="1">
        <v>3</v>
      </c>
      <c r="AD63" s="1">
        <v>4</v>
      </c>
      <c r="AE63" s="1">
        <v>4</v>
      </c>
      <c r="AF63" s="1">
        <v>3</v>
      </c>
      <c r="AG63" s="1">
        <v>1</v>
      </c>
      <c r="AH63" s="1">
        <v>5</v>
      </c>
      <c r="AI63" s="1">
        <v>4</v>
      </c>
      <c r="AJ63" s="1">
        <v>5</v>
      </c>
      <c r="AK63" s="1">
        <v>5</v>
      </c>
      <c r="AL63" s="15">
        <f t="shared" si="1"/>
        <v>53.6</v>
      </c>
      <c r="AM63" s="16">
        <f>AVERAGE(AL63,T63)</f>
        <v>47.6</v>
      </c>
      <c r="AN63" s="18">
        <f>(C63+D63+E63+F63+G63+U63+V63+W63+X63+Y63)/2</f>
        <v>9</v>
      </c>
      <c r="AO63" s="18">
        <f>(H63+I63+J63+K63+L63+Z63+AA63+AB63+AC63+AD63)/2</f>
        <v>15.600000000000001</v>
      </c>
      <c r="AP63" s="18">
        <f>(M63+N63+O63+AE63+AF63+AG63)/2</f>
        <v>7</v>
      </c>
      <c r="AQ63" s="18">
        <f>(P63+Q63+AH63+AI63)/2</f>
        <v>6</v>
      </c>
      <c r="AR63" s="1">
        <f>(R63+S63+AJ63+AK63)/2</f>
        <v>10</v>
      </c>
    </row>
    <row r="64" spans="1:44" x14ac:dyDescent="0.25">
      <c r="A64" s="1">
        <v>63</v>
      </c>
      <c r="B64" s="3" t="s">
        <v>76</v>
      </c>
      <c r="C64" s="1"/>
      <c r="D64" s="1"/>
      <c r="E64" s="1"/>
      <c r="F64" s="1"/>
      <c r="G64" s="1"/>
      <c r="H64" s="1">
        <v>5</v>
      </c>
      <c r="I64" s="1">
        <v>4</v>
      </c>
      <c r="J64" s="29">
        <v>2.4677419354838701</v>
      </c>
      <c r="K64" s="1">
        <v>5</v>
      </c>
      <c r="L64" s="1">
        <v>3</v>
      </c>
      <c r="M64" s="1">
        <v>2</v>
      </c>
      <c r="N64" s="1">
        <v>5</v>
      </c>
      <c r="O64" s="1">
        <v>2</v>
      </c>
      <c r="P64" s="1">
        <v>5</v>
      </c>
      <c r="Q64" s="1">
        <v>5</v>
      </c>
      <c r="R64" s="1">
        <v>5</v>
      </c>
      <c r="S64" s="1">
        <v>5</v>
      </c>
      <c r="T64" s="30">
        <f t="shared" si="0"/>
        <v>48.467741935483872</v>
      </c>
      <c r="U64" s="1"/>
      <c r="V64" s="1"/>
      <c r="W64" s="1"/>
      <c r="X64" s="1"/>
      <c r="Y64" s="1"/>
      <c r="Z64" s="1">
        <v>4</v>
      </c>
      <c r="AA64" s="1">
        <v>4</v>
      </c>
      <c r="AB64" s="18">
        <v>2.4677419354838701</v>
      </c>
      <c r="AC64" s="1">
        <v>5</v>
      </c>
      <c r="AD64" s="1">
        <v>3</v>
      </c>
      <c r="AE64" s="1">
        <v>2</v>
      </c>
      <c r="AF64" s="1">
        <v>5</v>
      </c>
      <c r="AG64" s="1">
        <v>2</v>
      </c>
      <c r="AH64" s="1">
        <v>3</v>
      </c>
      <c r="AI64" s="1">
        <v>4</v>
      </c>
      <c r="AJ64" s="1">
        <v>4</v>
      </c>
      <c r="AK64" s="1">
        <v>3</v>
      </c>
      <c r="AL64" s="33">
        <f t="shared" si="1"/>
        <v>41.467741935483872</v>
      </c>
      <c r="AM64" s="32">
        <f>AVERAGE(AL64,T64)</f>
        <v>44.967741935483872</v>
      </c>
      <c r="AN64" s="18">
        <f>(C64+D64+E64+F64+G64+U64+V64+W64+X64+Y64)/2</f>
        <v>0</v>
      </c>
      <c r="AO64" s="18">
        <f>(H64+I64+J64+K64+L64+Z64+AA64+AB64+AC64+AD64)/2</f>
        <v>18.967741935483872</v>
      </c>
      <c r="AP64" s="18">
        <f>(M64+N64+O64+AE64+AF64+AG64)/2</f>
        <v>9</v>
      </c>
      <c r="AQ64" s="18">
        <f>(P64+Q64+AH64+AI64)/2</f>
        <v>8.5</v>
      </c>
      <c r="AR64" s="1">
        <f>(R64+S64+AJ64+AK64)/2</f>
        <v>8.5</v>
      </c>
    </row>
    <row r="65" spans="1:44" ht="30" x14ac:dyDescent="0.25">
      <c r="A65" s="1">
        <v>64</v>
      </c>
      <c r="B65" s="3" t="s">
        <v>77</v>
      </c>
      <c r="C65" s="1">
        <v>1</v>
      </c>
      <c r="D65" s="1">
        <v>1</v>
      </c>
      <c r="E65" s="1">
        <v>1</v>
      </c>
      <c r="F65" s="1">
        <v>3</v>
      </c>
      <c r="G65" s="1">
        <v>2</v>
      </c>
      <c r="H65" s="1">
        <v>4</v>
      </c>
      <c r="I65" s="1">
        <v>3</v>
      </c>
      <c r="J65" s="29">
        <v>1.8730158730158699</v>
      </c>
      <c r="K65" s="1">
        <v>1</v>
      </c>
      <c r="L65" s="1">
        <v>4</v>
      </c>
      <c r="M65" s="1">
        <v>4</v>
      </c>
      <c r="N65" s="1">
        <v>2</v>
      </c>
      <c r="O65" s="1">
        <v>4</v>
      </c>
      <c r="P65" s="1">
        <v>1</v>
      </c>
      <c r="Q65" s="1">
        <v>4</v>
      </c>
      <c r="R65" s="1">
        <v>4</v>
      </c>
      <c r="S65" s="1">
        <v>3</v>
      </c>
      <c r="T65" s="30">
        <f t="shared" si="0"/>
        <v>43.873015873015873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5">
        <f t="shared" si="1"/>
        <v>0</v>
      </c>
      <c r="AM65" s="32">
        <f>T65</f>
        <v>43.873015873015873</v>
      </c>
      <c r="AN65" s="18">
        <f>(C65+D65+E65+F65+G65)/64</f>
        <v>0.125</v>
      </c>
      <c r="AO65" s="18">
        <f>H65+I65+J65+K65+L65</f>
        <v>13.87301587301587</v>
      </c>
      <c r="AP65" s="18">
        <f>M65+N65+O65</f>
        <v>10</v>
      </c>
      <c r="AQ65" s="18">
        <f>P65+Q65</f>
        <v>5</v>
      </c>
      <c r="AR65" s="18">
        <f>R65+S65</f>
        <v>7</v>
      </c>
    </row>
    <row r="66" spans="1:44" x14ac:dyDescent="0.25">
      <c r="A66" s="36"/>
      <c r="B66" s="37" t="s">
        <v>111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9"/>
      <c r="AN66" s="39">
        <f>SUM(AN2:AN65)/64</f>
        <v>9.822265625</v>
      </c>
      <c r="AO66" s="39">
        <f>SUM(AO2:AO65)/64</f>
        <v>18.236898978719573</v>
      </c>
      <c r="AP66" s="39">
        <f>SUM(AP2:AP65)/64</f>
        <v>11.578125</v>
      </c>
      <c r="AQ66" s="39">
        <f>SUM(AQ2:AQ65)/64</f>
        <v>8</v>
      </c>
      <c r="AR66" s="39">
        <f>SUM(AR2:AR65)/64</f>
        <v>8.4296875</v>
      </c>
    </row>
    <row r="67" spans="1:44" x14ac:dyDescent="0.25">
      <c r="AN67" s="27"/>
      <c r="AO67" s="28"/>
    </row>
    <row r="68" spans="1:44" x14ac:dyDescent="0.25">
      <c r="B68" s="26" t="s">
        <v>112</v>
      </c>
      <c r="AN68" s="27"/>
      <c r="AO68" s="27"/>
    </row>
    <row r="69" spans="1:44" x14ac:dyDescent="0.25">
      <c r="AN69" s="28">
        <f>AN67/64</f>
        <v>0</v>
      </c>
      <c r="AO69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U52"/>
  <sheetViews>
    <sheetView topLeftCell="A31" workbookViewId="0">
      <selection activeCell="CE49" sqref="CE49"/>
    </sheetView>
  </sheetViews>
  <sheetFormatPr defaultRowHeight="15" x14ac:dyDescent="0.25"/>
  <cols>
    <col min="1" max="1" width="3.42578125" style="21" bestFit="1" customWidth="1"/>
    <col min="2" max="2" width="50.7109375" style="21" bestFit="1" customWidth="1"/>
    <col min="3" max="20" width="4" style="21" hidden="1" customWidth="1"/>
    <col min="21" max="21" width="7.140625" style="21" hidden="1" customWidth="1"/>
    <col min="22" max="39" width="4" style="21" hidden="1" customWidth="1"/>
    <col min="40" max="40" width="7.140625" style="21" hidden="1" customWidth="1"/>
    <col min="41" max="41" width="9.140625" style="21" customWidth="1"/>
    <col min="42" max="42" width="5" style="21" hidden="1" customWidth="1"/>
    <col min="43" max="57" width="4" style="21" hidden="1" customWidth="1"/>
    <col min="58" max="58" width="7.140625" style="21" hidden="1" customWidth="1"/>
    <col min="59" max="73" width="4" style="21" hidden="1" customWidth="1"/>
    <col min="74" max="74" width="7.140625" style="21" hidden="1" customWidth="1"/>
    <col min="75" max="75" width="6.85546875" style="21" hidden="1" customWidth="1"/>
    <col min="76" max="80" width="13.7109375" style="21" customWidth="1"/>
    <col min="81" max="983" width="9.140625" style="21"/>
  </cols>
  <sheetData>
    <row r="1" spans="1:983" ht="120" customHeight="1" x14ac:dyDescent="0.25">
      <c r="A1" s="1" t="s">
        <v>0</v>
      </c>
      <c r="B1" s="2" t="s">
        <v>1</v>
      </c>
      <c r="C1" s="10" t="s">
        <v>82</v>
      </c>
      <c r="D1" s="10" t="s">
        <v>83</v>
      </c>
      <c r="E1" s="10" t="s">
        <v>84</v>
      </c>
      <c r="F1" s="10" t="s">
        <v>85</v>
      </c>
      <c r="G1" s="10" t="s">
        <v>86</v>
      </c>
      <c r="H1" s="10" t="s">
        <v>87</v>
      </c>
      <c r="I1" s="10" t="s">
        <v>88</v>
      </c>
      <c r="J1" s="10" t="s">
        <v>89</v>
      </c>
      <c r="K1" s="10" t="s">
        <v>90</v>
      </c>
      <c r="L1" s="10" t="s">
        <v>91</v>
      </c>
      <c r="M1" s="10" t="s">
        <v>92</v>
      </c>
      <c r="N1" s="10" t="s">
        <v>93</v>
      </c>
      <c r="O1" s="10" t="s">
        <v>94</v>
      </c>
      <c r="P1" s="10" t="s">
        <v>95</v>
      </c>
      <c r="Q1" s="10" t="s">
        <v>96</v>
      </c>
      <c r="R1" s="10" t="s">
        <v>97</v>
      </c>
      <c r="S1" s="10" t="s">
        <v>98</v>
      </c>
      <c r="T1" s="10" t="s">
        <v>99</v>
      </c>
      <c r="U1" s="11" t="s">
        <v>100</v>
      </c>
      <c r="V1" s="10" t="s">
        <v>82</v>
      </c>
      <c r="W1" s="10" t="s">
        <v>83</v>
      </c>
      <c r="X1" s="10" t="s">
        <v>84</v>
      </c>
      <c r="Y1" s="10" t="s">
        <v>85</v>
      </c>
      <c r="Z1" s="10" t="s">
        <v>86</v>
      </c>
      <c r="AA1" s="10" t="s">
        <v>87</v>
      </c>
      <c r="AB1" s="10" t="s">
        <v>88</v>
      </c>
      <c r="AC1" s="10" t="s">
        <v>89</v>
      </c>
      <c r="AD1" s="10" t="s">
        <v>90</v>
      </c>
      <c r="AE1" s="10" t="s">
        <v>91</v>
      </c>
      <c r="AF1" s="10" t="s">
        <v>92</v>
      </c>
      <c r="AG1" s="10" t="s">
        <v>93</v>
      </c>
      <c r="AH1" s="10" t="s">
        <v>94</v>
      </c>
      <c r="AI1" s="10" t="s">
        <v>95</v>
      </c>
      <c r="AJ1" s="10" t="s">
        <v>96</v>
      </c>
      <c r="AK1" s="10" t="s">
        <v>97</v>
      </c>
      <c r="AL1" s="10" t="s">
        <v>98</v>
      </c>
      <c r="AM1" s="10" t="s">
        <v>99</v>
      </c>
      <c r="AN1" s="11" t="s">
        <v>100</v>
      </c>
      <c r="AO1" s="12" t="s">
        <v>101</v>
      </c>
      <c r="AP1" s="13" t="s">
        <v>102</v>
      </c>
      <c r="AQ1" s="10" t="s">
        <v>82</v>
      </c>
      <c r="AR1" s="10" t="s">
        <v>83</v>
      </c>
      <c r="AS1" s="10" t="s">
        <v>84</v>
      </c>
      <c r="AT1" s="10" t="s">
        <v>85</v>
      </c>
      <c r="AU1" s="10" t="s">
        <v>86</v>
      </c>
      <c r="AV1" s="10" t="s">
        <v>87</v>
      </c>
      <c r="AW1" s="10" t="s">
        <v>88</v>
      </c>
      <c r="AX1" s="10" t="s">
        <v>89</v>
      </c>
      <c r="AY1" s="10" t="s">
        <v>92</v>
      </c>
      <c r="AZ1" s="10" t="s">
        <v>95</v>
      </c>
      <c r="BA1" s="10" t="s">
        <v>96</v>
      </c>
      <c r="BB1" s="10" t="s">
        <v>103</v>
      </c>
      <c r="BC1" s="10" t="s">
        <v>97</v>
      </c>
      <c r="BD1" s="10" t="s">
        <v>98</v>
      </c>
      <c r="BE1" s="10" t="s">
        <v>99</v>
      </c>
      <c r="BF1" s="11" t="s">
        <v>100</v>
      </c>
      <c r="BG1" s="10" t="s">
        <v>82</v>
      </c>
      <c r="BH1" s="10" t="s">
        <v>83</v>
      </c>
      <c r="BI1" s="10" t="s">
        <v>84</v>
      </c>
      <c r="BJ1" s="10" t="s">
        <v>85</v>
      </c>
      <c r="BK1" s="10" t="s">
        <v>86</v>
      </c>
      <c r="BL1" s="10" t="s">
        <v>87</v>
      </c>
      <c r="BM1" s="10" t="s">
        <v>88</v>
      </c>
      <c r="BN1" s="10" t="s">
        <v>89</v>
      </c>
      <c r="BO1" s="10" t="s">
        <v>92</v>
      </c>
      <c r="BP1" s="10" t="s">
        <v>95</v>
      </c>
      <c r="BQ1" s="10" t="s">
        <v>96</v>
      </c>
      <c r="BR1" s="10" t="s">
        <v>103</v>
      </c>
      <c r="BS1" s="10" t="s">
        <v>97</v>
      </c>
      <c r="BT1" s="10" t="s">
        <v>98</v>
      </c>
      <c r="BU1" s="10" t="s">
        <v>99</v>
      </c>
      <c r="BV1" s="11" t="s">
        <v>100</v>
      </c>
      <c r="BW1" s="12" t="s">
        <v>104</v>
      </c>
      <c r="BX1" s="14" t="s">
        <v>105</v>
      </c>
      <c r="BY1" s="13" t="s">
        <v>106</v>
      </c>
      <c r="BZ1" s="13" t="s">
        <v>107</v>
      </c>
      <c r="CA1" s="13" t="s">
        <v>108</v>
      </c>
      <c r="CB1" s="13" t="s">
        <v>109</v>
      </c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</row>
    <row r="2" spans="1:983" x14ac:dyDescent="0.25">
      <c r="A2" s="1">
        <v>1</v>
      </c>
      <c r="B2" s="3" t="s">
        <v>28</v>
      </c>
      <c r="C2" s="1">
        <v>1</v>
      </c>
      <c r="D2" s="1">
        <v>1</v>
      </c>
      <c r="E2" s="1">
        <v>1</v>
      </c>
      <c r="F2" s="1">
        <v>5</v>
      </c>
      <c r="G2" s="1">
        <v>4</v>
      </c>
      <c r="H2" s="1">
        <v>5</v>
      </c>
      <c r="I2" s="1">
        <v>5</v>
      </c>
      <c r="J2" s="1">
        <v>3</v>
      </c>
      <c r="K2" s="1">
        <v>3</v>
      </c>
      <c r="L2" s="1">
        <v>5</v>
      </c>
      <c r="M2" s="1">
        <v>4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v>5</v>
      </c>
      <c r="U2" s="15">
        <f t="shared" ref="U2:U49" si="0">SUM(C2:T2)</f>
        <v>72</v>
      </c>
      <c r="V2" s="1">
        <v>1</v>
      </c>
      <c r="W2" s="1">
        <v>1</v>
      </c>
      <c r="X2" s="1">
        <v>1</v>
      </c>
      <c r="Y2" s="1">
        <v>5</v>
      </c>
      <c r="Z2" s="1">
        <v>5</v>
      </c>
      <c r="AA2" s="1">
        <v>5</v>
      </c>
      <c r="AB2" s="1">
        <v>4</v>
      </c>
      <c r="AC2" s="1">
        <v>2</v>
      </c>
      <c r="AD2" s="1">
        <v>3</v>
      </c>
      <c r="AE2" s="1">
        <v>5</v>
      </c>
      <c r="AF2" s="1">
        <v>4</v>
      </c>
      <c r="AG2" s="1">
        <v>4</v>
      </c>
      <c r="AH2" s="1">
        <v>3</v>
      </c>
      <c r="AI2" s="1">
        <v>5</v>
      </c>
      <c r="AJ2" s="1">
        <v>4</v>
      </c>
      <c r="AK2" s="1">
        <v>5</v>
      </c>
      <c r="AL2" s="1">
        <v>5</v>
      </c>
      <c r="AM2" s="1">
        <v>3</v>
      </c>
      <c r="AN2" s="15">
        <f t="shared" ref="AN2:AN49" si="1">SUM(SUM(V2:AM2))</f>
        <v>65</v>
      </c>
      <c r="AO2" s="16">
        <f>AVERAGE(AN2,U2)</f>
        <v>68.5</v>
      </c>
      <c r="AP2" s="1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5">
        <f t="shared" ref="BF2:BF26" si="2">SUM(AQ2:BE2)</f>
        <v>0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5">
        <f t="shared" ref="BV2:BV34" si="3">SUM(BG2:BU2)</f>
        <v>0</v>
      </c>
      <c r="BW2" s="16">
        <f t="shared" ref="BW2:BW24" si="4">AVERAGE(BF2,BV2)</f>
        <v>0</v>
      </c>
      <c r="BX2" s="18">
        <f>(C2+D2+E2+F2+G2+V2+W2+X2+Y2+Z2)/2</f>
        <v>12.5</v>
      </c>
      <c r="BY2" s="18">
        <f>(H2+I2+J2+K2+L2+AA2+AB2+AC2+AD2+AE2)/2</f>
        <v>20</v>
      </c>
      <c r="BZ2" s="18">
        <f>(M2+N2+O2+AF2+AG2+AH2)/2</f>
        <v>12.5</v>
      </c>
      <c r="CA2" s="19">
        <f>(P2+Q2+AI2+AJ2)/2</f>
        <v>9.5</v>
      </c>
      <c r="CB2" s="18">
        <f>(R2+S2+T2+AK2+AL2+AM2)/2</f>
        <v>14</v>
      </c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</row>
    <row r="3" spans="1:983" x14ac:dyDescent="0.25">
      <c r="A3" s="1">
        <v>2</v>
      </c>
      <c r="B3" s="3" t="s">
        <v>3</v>
      </c>
      <c r="C3" s="1">
        <v>1</v>
      </c>
      <c r="D3" s="1">
        <v>1</v>
      </c>
      <c r="E3" s="1">
        <v>1</v>
      </c>
      <c r="F3" s="1">
        <v>3</v>
      </c>
      <c r="G3" s="1">
        <v>2</v>
      </c>
      <c r="H3" s="1">
        <v>5</v>
      </c>
      <c r="I3" s="1">
        <v>5</v>
      </c>
      <c r="J3" s="1">
        <v>3</v>
      </c>
      <c r="K3" s="1">
        <v>3</v>
      </c>
      <c r="L3" s="1">
        <v>5</v>
      </c>
      <c r="M3" s="1">
        <v>4</v>
      </c>
      <c r="N3" s="1">
        <v>4</v>
      </c>
      <c r="O3" s="1">
        <v>5</v>
      </c>
      <c r="P3" s="1">
        <v>5</v>
      </c>
      <c r="Q3" s="1">
        <v>5</v>
      </c>
      <c r="R3" s="1">
        <v>5</v>
      </c>
      <c r="S3" s="1">
        <v>4</v>
      </c>
      <c r="T3" s="1">
        <v>5</v>
      </c>
      <c r="U3" s="15">
        <f t="shared" si="0"/>
        <v>66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5">
        <f t="shared" si="1"/>
        <v>0</v>
      </c>
      <c r="AO3" s="16">
        <f>U3</f>
        <v>66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5">
        <f t="shared" si="2"/>
        <v>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5">
        <f t="shared" si="3"/>
        <v>0</v>
      </c>
      <c r="BW3" s="16">
        <f t="shared" si="4"/>
        <v>0</v>
      </c>
      <c r="BX3" s="18">
        <f>C3+D3+E3+F3+G3</f>
        <v>8</v>
      </c>
      <c r="BY3" s="18">
        <f>H3+I3+J3+K3+L3</f>
        <v>21</v>
      </c>
      <c r="BZ3" s="18">
        <f>M3+N3+O3</f>
        <v>13</v>
      </c>
      <c r="CA3" s="18">
        <f>P3+Q3</f>
        <v>10</v>
      </c>
      <c r="CB3" s="1">
        <f>R3+S3+T3</f>
        <v>14</v>
      </c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</row>
    <row r="4" spans="1:983" ht="30" x14ac:dyDescent="0.25">
      <c r="A4" s="1">
        <v>3</v>
      </c>
      <c r="B4" s="4" t="s">
        <v>9</v>
      </c>
      <c r="C4" s="1">
        <v>1</v>
      </c>
      <c r="D4" s="1">
        <v>1</v>
      </c>
      <c r="E4" s="1">
        <v>1</v>
      </c>
      <c r="F4" s="1">
        <v>4</v>
      </c>
      <c r="G4" s="1">
        <v>5</v>
      </c>
      <c r="H4" s="1">
        <v>5</v>
      </c>
      <c r="I4" s="1">
        <v>5</v>
      </c>
      <c r="J4" s="1">
        <v>3</v>
      </c>
      <c r="K4" s="1">
        <v>1</v>
      </c>
      <c r="L4" s="1">
        <v>5</v>
      </c>
      <c r="M4" s="1">
        <v>4</v>
      </c>
      <c r="N4" s="1">
        <v>5</v>
      </c>
      <c r="O4" s="1">
        <v>3</v>
      </c>
      <c r="P4" s="1">
        <v>3</v>
      </c>
      <c r="Q4" s="1">
        <v>5</v>
      </c>
      <c r="R4" s="1">
        <v>5</v>
      </c>
      <c r="S4" s="1">
        <v>5</v>
      </c>
      <c r="T4" s="1">
        <v>5</v>
      </c>
      <c r="U4" s="15">
        <f t="shared" si="0"/>
        <v>66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5">
        <f t="shared" si="1"/>
        <v>0</v>
      </c>
      <c r="AO4" s="16">
        <f>U4</f>
        <v>66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5">
        <f t="shared" si="2"/>
        <v>0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5">
        <f t="shared" si="3"/>
        <v>0</v>
      </c>
      <c r="BW4" s="16">
        <f t="shared" si="4"/>
        <v>0</v>
      </c>
      <c r="BX4" s="18">
        <f>C4+D4+E4+F4+G4</f>
        <v>12</v>
      </c>
      <c r="BY4" s="18">
        <f>H4+I4+J4+K4+L4</f>
        <v>19</v>
      </c>
      <c r="BZ4" s="18">
        <f>M4+N4+O4</f>
        <v>12</v>
      </c>
      <c r="CA4" s="18">
        <f>P4+Q4</f>
        <v>8</v>
      </c>
      <c r="CB4" s="1">
        <f>R4+S4+T4</f>
        <v>15</v>
      </c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</row>
    <row r="5" spans="1:983" ht="30" x14ac:dyDescent="0.25">
      <c r="A5" s="1">
        <v>4</v>
      </c>
      <c r="B5" s="4" t="s">
        <v>4</v>
      </c>
      <c r="C5" s="1">
        <v>1</v>
      </c>
      <c r="D5" s="1">
        <v>1</v>
      </c>
      <c r="E5" s="1">
        <v>1</v>
      </c>
      <c r="F5" s="1">
        <v>5</v>
      </c>
      <c r="G5" s="1">
        <v>5</v>
      </c>
      <c r="H5" s="1">
        <v>5</v>
      </c>
      <c r="I5" s="1">
        <v>5</v>
      </c>
      <c r="J5" s="1">
        <v>2</v>
      </c>
      <c r="K5" s="1">
        <v>1</v>
      </c>
      <c r="L5" s="1">
        <v>5</v>
      </c>
      <c r="M5" s="1">
        <v>4</v>
      </c>
      <c r="N5" s="1">
        <v>5</v>
      </c>
      <c r="O5" s="1">
        <v>3</v>
      </c>
      <c r="P5" s="1">
        <v>3</v>
      </c>
      <c r="Q5" s="1">
        <v>5</v>
      </c>
      <c r="R5" s="1">
        <v>5</v>
      </c>
      <c r="S5" s="1">
        <v>5</v>
      </c>
      <c r="T5" s="1">
        <v>5</v>
      </c>
      <c r="U5" s="15">
        <f t="shared" si="0"/>
        <v>66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5">
        <f t="shared" si="1"/>
        <v>0</v>
      </c>
      <c r="AO5" s="16">
        <f>U5</f>
        <v>66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5">
        <f t="shared" si="2"/>
        <v>0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5">
        <f t="shared" si="3"/>
        <v>0</v>
      </c>
      <c r="BW5" s="16">
        <f t="shared" si="4"/>
        <v>0</v>
      </c>
      <c r="BX5" s="18">
        <f>C5+D5+E5+F5+G5</f>
        <v>13</v>
      </c>
      <c r="BY5" s="18">
        <f>H5+I5+J5+K5+L5</f>
        <v>18</v>
      </c>
      <c r="BZ5" s="18">
        <f>M5+N5+O5</f>
        <v>12</v>
      </c>
      <c r="CA5" s="18">
        <f>P5+Q5</f>
        <v>8</v>
      </c>
      <c r="CB5" s="1">
        <f>R5+S5+T5</f>
        <v>15</v>
      </c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</row>
    <row r="6" spans="1:983" ht="30" x14ac:dyDescent="0.25">
      <c r="A6" s="1">
        <v>5</v>
      </c>
      <c r="B6" s="3" t="s">
        <v>5</v>
      </c>
      <c r="C6" s="1">
        <v>1</v>
      </c>
      <c r="D6" s="1">
        <v>1</v>
      </c>
      <c r="E6" s="1">
        <v>1</v>
      </c>
      <c r="F6" s="1">
        <v>4</v>
      </c>
      <c r="G6" s="1">
        <v>5</v>
      </c>
      <c r="H6" s="1">
        <v>5</v>
      </c>
      <c r="I6" s="1">
        <v>5</v>
      </c>
      <c r="J6" s="1">
        <v>2</v>
      </c>
      <c r="K6" s="1">
        <v>2</v>
      </c>
      <c r="L6" s="1">
        <v>5</v>
      </c>
      <c r="M6" s="1">
        <v>3</v>
      </c>
      <c r="N6" s="1">
        <v>1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5">
        <f t="shared" si="0"/>
        <v>65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5">
        <f t="shared" si="1"/>
        <v>0</v>
      </c>
      <c r="AO6" s="16">
        <f>U6</f>
        <v>65</v>
      </c>
      <c r="AP6" s="17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5">
        <f t="shared" si="2"/>
        <v>0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5">
        <f t="shared" si="3"/>
        <v>0</v>
      </c>
      <c r="BW6" s="16">
        <f t="shared" si="4"/>
        <v>0</v>
      </c>
      <c r="BX6" s="18">
        <f>C6+D6+E6+F6+G6</f>
        <v>12</v>
      </c>
      <c r="BY6" s="18">
        <f>H6+I6+J6+K6+L6</f>
        <v>19</v>
      </c>
      <c r="BZ6" s="18">
        <f>M6+N6+O6</f>
        <v>9</v>
      </c>
      <c r="CA6" s="18">
        <f>P6+Q6</f>
        <v>10</v>
      </c>
      <c r="CB6" s="1">
        <f>R6+S6+T6</f>
        <v>15</v>
      </c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</row>
    <row r="7" spans="1:983" ht="30" x14ac:dyDescent="0.25">
      <c r="A7" s="1">
        <v>6</v>
      </c>
      <c r="B7" s="3" t="s">
        <v>6</v>
      </c>
      <c r="C7" s="1">
        <v>1</v>
      </c>
      <c r="D7" s="1">
        <v>1</v>
      </c>
      <c r="E7" s="1">
        <v>1</v>
      </c>
      <c r="F7" s="1">
        <v>2</v>
      </c>
      <c r="G7" s="1">
        <v>3</v>
      </c>
      <c r="H7" s="1">
        <v>5</v>
      </c>
      <c r="I7" s="1">
        <v>5</v>
      </c>
      <c r="J7" s="1">
        <v>2</v>
      </c>
      <c r="K7" s="1">
        <v>2</v>
      </c>
      <c r="L7" s="1">
        <v>5</v>
      </c>
      <c r="M7" s="1">
        <v>3</v>
      </c>
      <c r="N7" s="1">
        <v>4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5">
        <f t="shared" si="0"/>
        <v>64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5">
        <f t="shared" si="1"/>
        <v>0</v>
      </c>
      <c r="AO7" s="16">
        <f>U7</f>
        <v>64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5">
        <f t="shared" si="2"/>
        <v>0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5">
        <f t="shared" si="3"/>
        <v>0</v>
      </c>
      <c r="BW7" s="16">
        <f t="shared" si="4"/>
        <v>0</v>
      </c>
      <c r="BX7" s="18">
        <f>C7+D7+E7+F7+G7</f>
        <v>8</v>
      </c>
      <c r="BY7" s="18">
        <f>H7+I7+J7+K7+L7</f>
        <v>19</v>
      </c>
      <c r="BZ7" s="18">
        <f>M7+N7+O7</f>
        <v>12</v>
      </c>
      <c r="CA7" s="18">
        <f>P7+Q7</f>
        <v>10</v>
      </c>
      <c r="CB7" s="1">
        <f>R7+S7+T7</f>
        <v>15</v>
      </c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</row>
    <row r="8" spans="1:983" x14ac:dyDescent="0.25">
      <c r="A8" s="1">
        <v>7</v>
      </c>
      <c r="B8" s="3" t="s">
        <v>11</v>
      </c>
      <c r="C8" s="1">
        <v>1</v>
      </c>
      <c r="D8" s="1">
        <v>1</v>
      </c>
      <c r="E8" s="1">
        <v>1</v>
      </c>
      <c r="F8" s="1">
        <v>4</v>
      </c>
      <c r="G8" s="1">
        <v>4</v>
      </c>
      <c r="H8" s="1">
        <v>5</v>
      </c>
      <c r="I8" s="1">
        <v>5</v>
      </c>
      <c r="J8" s="1">
        <v>3</v>
      </c>
      <c r="K8" s="1">
        <v>3</v>
      </c>
      <c r="L8" s="1">
        <v>5</v>
      </c>
      <c r="M8" s="1">
        <v>4</v>
      </c>
      <c r="N8" s="1">
        <v>5</v>
      </c>
      <c r="O8" s="1">
        <v>2</v>
      </c>
      <c r="P8" s="1">
        <v>2</v>
      </c>
      <c r="Q8" s="1">
        <v>5</v>
      </c>
      <c r="R8" s="1">
        <v>5</v>
      </c>
      <c r="S8" s="1">
        <v>5</v>
      </c>
      <c r="T8" s="1">
        <v>5</v>
      </c>
      <c r="U8" s="15">
        <f t="shared" si="0"/>
        <v>65</v>
      </c>
      <c r="V8" s="1">
        <v>1</v>
      </c>
      <c r="W8" s="1">
        <v>1</v>
      </c>
      <c r="X8" s="1">
        <v>1</v>
      </c>
      <c r="Y8" s="1">
        <v>5</v>
      </c>
      <c r="Z8" s="1">
        <v>4</v>
      </c>
      <c r="AA8" s="1">
        <v>4</v>
      </c>
      <c r="AB8" s="1">
        <v>3</v>
      </c>
      <c r="AC8" s="1">
        <v>2</v>
      </c>
      <c r="AD8" s="1">
        <v>3</v>
      </c>
      <c r="AE8" s="1">
        <v>5</v>
      </c>
      <c r="AF8" s="1">
        <v>3</v>
      </c>
      <c r="AG8" s="1">
        <v>5</v>
      </c>
      <c r="AH8" s="1">
        <v>4</v>
      </c>
      <c r="AI8" s="1">
        <v>3</v>
      </c>
      <c r="AJ8" s="1">
        <v>4</v>
      </c>
      <c r="AK8" s="1">
        <v>5</v>
      </c>
      <c r="AL8" s="1">
        <v>5</v>
      </c>
      <c r="AM8" s="1">
        <v>3</v>
      </c>
      <c r="AN8" s="15">
        <f t="shared" si="1"/>
        <v>61</v>
      </c>
      <c r="AO8" s="16">
        <f>AVERAGE(AN8,U8)</f>
        <v>63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5">
        <f t="shared" si="2"/>
        <v>0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5">
        <f t="shared" si="3"/>
        <v>0</v>
      </c>
      <c r="BW8" s="16">
        <f t="shared" si="4"/>
        <v>0</v>
      </c>
      <c r="BX8" s="18">
        <f>(C8+D8+E8+F8+G8+V8+W8+X8+Y8+Z8)/2</f>
        <v>11.5</v>
      </c>
      <c r="BY8" s="18">
        <f>(H8+I8+J8+K8+L8+AA8+AB8+AC8+AD8+AE8)/2</f>
        <v>19</v>
      </c>
      <c r="BZ8" s="18">
        <f>(M8+N8+O8+AF8+AG8+AH8)/2</f>
        <v>11.5</v>
      </c>
      <c r="CA8" s="19">
        <f>(P8+Q8+AI8+AJ8)/2</f>
        <v>7</v>
      </c>
      <c r="CB8" s="18">
        <f>(R8+S8+T8+AK8+AL8+AM8)/2</f>
        <v>14</v>
      </c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</row>
    <row r="9" spans="1:983" x14ac:dyDescent="0.25">
      <c r="A9" s="1">
        <v>8</v>
      </c>
      <c r="B9" s="3" t="s">
        <v>10</v>
      </c>
      <c r="C9" s="1">
        <v>1</v>
      </c>
      <c r="D9" s="1">
        <v>1</v>
      </c>
      <c r="E9" s="1">
        <v>1</v>
      </c>
      <c r="F9" s="1">
        <v>4</v>
      </c>
      <c r="G9" s="1">
        <v>4</v>
      </c>
      <c r="H9" s="1">
        <v>2</v>
      </c>
      <c r="I9" s="1">
        <v>5</v>
      </c>
      <c r="J9" s="1">
        <v>3</v>
      </c>
      <c r="K9" s="1">
        <v>2</v>
      </c>
      <c r="L9" s="1">
        <v>5</v>
      </c>
      <c r="M9" s="1">
        <v>4</v>
      </c>
      <c r="N9" s="1">
        <v>2</v>
      </c>
      <c r="O9" s="1">
        <v>4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5">
        <f t="shared" si="0"/>
        <v>63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5">
        <f t="shared" si="1"/>
        <v>0</v>
      </c>
      <c r="AO9" s="16">
        <f t="shared" ref="AO9:AO14" si="5">U9</f>
        <v>63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5">
        <f t="shared" si="2"/>
        <v>0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5">
        <f t="shared" si="3"/>
        <v>0</v>
      </c>
      <c r="BW9" s="16">
        <f t="shared" si="4"/>
        <v>0</v>
      </c>
      <c r="BX9" s="18">
        <f t="shared" ref="BX9:BX14" si="6">C9+D9+E9+F9+G9</f>
        <v>11</v>
      </c>
      <c r="BY9" s="18">
        <f t="shared" ref="BY9:BY14" si="7">H9+I9+J9+K9+L9</f>
        <v>17</v>
      </c>
      <c r="BZ9" s="18">
        <f t="shared" ref="BZ9:BZ14" si="8">M9+N9+O9</f>
        <v>10</v>
      </c>
      <c r="CA9" s="18">
        <f t="shared" ref="CA9:CA14" si="9">P9+Q9</f>
        <v>10</v>
      </c>
      <c r="CB9" s="1">
        <f t="shared" ref="CB9:CB14" si="10">R9+S9+T9</f>
        <v>15</v>
      </c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</row>
    <row r="10" spans="1:983" x14ac:dyDescent="0.25">
      <c r="A10" s="1">
        <v>9</v>
      </c>
      <c r="B10" s="4" t="s">
        <v>19</v>
      </c>
      <c r="C10" s="1">
        <v>1</v>
      </c>
      <c r="D10" s="1">
        <v>1</v>
      </c>
      <c r="E10" s="1">
        <v>1</v>
      </c>
      <c r="F10" s="1">
        <v>4</v>
      </c>
      <c r="G10" s="1">
        <v>3</v>
      </c>
      <c r="H10" s="1">
        <v>5</v>
      </c>
      <c r="I10" s="1">
        <v>2</v>
      </c>
      <c r="J10" s="1">
        <v>2</v>
      </c>
      <c r="K10" s="1">
        <v>2</v>
      </c>
      <c r="L10" s="1">
        <v>5</v>
      </c>
      <c r="M10" s="1">
        <v>3</v>
      </c>
      <c r="N10" s="1">
        <v>4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5">
        <f t="shared" si="0"/>
        <v>63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5">
        <f t="shared" si="1"/>
        <v>0</v>
      </c>
      <c r="AO10" s="16">
        <f t="shared" si="5"/>
        <v>63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5">
        <f t="shared" si="2"/>
        <v>0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5">
        <f t="shared" si="3"/>
        <v>0</v>
      </c>
      <c r="BW10" s="16">
        <f t="shared" si="4"/>
        <v>0</v>
      </c>
      <c r="BX10" s="18">
        <f t="shared" si="6"/>
        <v>10</v>
      </c>
      <c r="BY10" s="18">
        <f t="shared" si="7"/>
        <v>16</v>
      </c>
      <c r="BZ10" s="18">
        <f t="shared" si="8"/>
        <v>12</v>
      </c>
      <c r="CA10" s="18">
        <f t="shared" si="9"/>
        <v>10</v>
      </c>
      <c r="CB10" s="1">
        <f t="shared" si="10"/>
        <v>15</v>
      </c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</row>
    <row r="11" spans="1:983" x14ac:dyDescent="0.25">
      <c r="A11" s="1">
        <v>10</v>
      </c>
      <c r="B11" s="4" t="s">
        <v>12</v>
      </c>
      <c r="C11" s="1">
        <v>1</v>
      </c>
      <c r="D11" s="1">
        <v>1</v>
      </c>
      <c r="E11" s="1">
        <v>1</v>
      </c>
      <c r="F11" s="1">
        <v>3</v>
      </c>
      <c r="G11" s="1">
        <v>4</v>
      </c>
      <c r="H11" s="1">
        <v>5</v>
      </c>
      <c r="I11" s="1">
        <v>2</v>
      </c>
      <c r="J11" s="1">
        <v>3</v>
      </c>
      <c r="K11" s="1">
        <v>3</v>
      </c>
      <c r="L11" s="1">
        <v>5</v>
      </c>
      <c r="M11" s="1">
        <v>4</v>
      </c>
      <c r="N11" s="1">
        <v>0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5">
        <f t="shared" si="0"/>
        <v>62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5">
        <f t="shared" si="1"/>
        <v>0</v>
      </c>
      <c r="AO11" s="16">
        <f t="shared" si="5"/>
        <v>62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5">
        <f t="shared" si="2"/>
        <v>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5">
        <f t="shared" si="3"/>
        <v>0</v>
      </c>
      <c r="BW11" s="16">
        <f t="shared" si="4"/>
        <v>0</v>
      </c>
      <c r="BX11" s="18">
        <f t="shared" si="6"/>
        <v>10</v>
      </c>
      <c r="BY11" s="18">
        <f t="shared" si="7"/>
        <v>18</v>
      </c>
      <c r="BZ11" s="18">
        <f t="shared" si="8"/>
        <v>9</v>
      </c>
      <c r="CA11" s="18">
        <f t="shared" si="9"/>
        <v>10</v>
      </c>
      <c r="CB11" s="1">
        <f t="shared" si="10"/>
        <v>15</v>
      </c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</row>
    <row r="12" spans="1:983" ht="30" x14ac:dyDescent="0.25">
      <c r="A12" s="1">
        <v>11</v>
      </c>
      <c r="B12" s="4" t="s">
        <v>46</v>
      </c>
      <c r="C12" s="1">
        <v>1</v>
      </c>
      <c r="D12" s="1">
        <v>1</v>
      </c>
      <c r="E12" s="1">
        <v>1</v>
      </c>
      <c r="F12" s="1">
        <v>4</v>
      </c>
      <c r="G12" s="1">
        <v>3</v>
      </c>
      <c r="H12" s="1">
        <v>5</v>
      </c>
      <c r="I12" s="1">
        <v>3</v>
      </c>
      <c r="J12" s="1">
        <v>2</v>
      </c>
      <c r="K12" s="1">
        <v>3</v>
      </c>
      <c r="L12" s="1">
        <v>5</v>
      </c>
      <c r="M12" s="1">
        <v>4</v>
      </c>
      <c r="N12" s="1">
        <v>4</v>
      </c>
      <c r="O12" s="1">
        <v>3</v>
      </c>
      <c r="P12" s="1">
        <v>3</v>
      </c>
      <c r="Q12" s="1">
        <v>5</v>
      </c>
      <c r="R12" s="1">
        <v>5</v>
      </c>
      <c r="S12" s="1">
        <v>5</v>
      </c>
      <c r="T12" s="1">
        <v>5</v>
      </c>
      <c r="U12" s="15">
        <f t="shared" si="0"/>
        <v>62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5">
        <f t="shared" si="1"/>
        <v>0</v>
      </c>
      <c r="AO12" s="16">
        <f t="shared" si="5"/>
        <v>62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5">
        <f t="shared" si="2"/>
        <v>0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5">
        <f t="shared" si="3"/>
        <v>0</v>
      </c>
      <c r="BW12" s="16">
        <f t="shared" si="4"/>
        <v>0</v>
      </c>
      <c r="BX12" s="18">
        <f t="shared" si="6"/>
        <v>10</v>
      </c>
      <c r="BY12" s="18">
        <f t="shared" si="7"/>
        <v>18</v>
      </c>
      <c r="BZ12" s="18">
        <f t="shared" si="8"/>
        <v>11</v>
      </c>
      <c r="CA12" s="18">
        <f t="shared" si="9"/>
        <v>8</v>
      </c>
      <c r="CB12" s="1">
        <f t="shared" si="10"/>
        <v>15</v>
      </c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</row>
    <row r="13" spans="1:983" x14ac:dyDescent="0.25">
      <c r="A13" s="1">
        <v>12</v>
      </c>
      <c r="B13" s="3" t="s">
        <v>16</v>
      </c>
      <c r="C13" s="1">
        <v>1</v>
      </c>
      <c r="D13" s="1">
        <v>1</v>
      </c>
      <c r="E13" s="1">
        <v>1</v>
      </c>
      <c r="F13" s="1">
        <v>3</v>
      </c>
      <c r="G13" s="1">
        <v>4</v>
      </c>
      <c r="H13" s="1">
        <v>5</v>
      </c>
      <c r="I13" s="1">
        <v>5</v>
      </c>
      <c r="J13" s="1">
        <v>2</v>
      </c>
      <c r="K13" s="1">
        <v>3</v>
      </c>
      <c r="L13" s="1">
        <v>5</v>
      </c>
      <c r="M13" s="1">
        <v>4</v>
      </c>
      <c r="N13" s="1">
        <v>5</v>
      </c>
      <c r="O13" s="1">
        <v>1</v>
      </c>
      <c r="P13" s="1">
        <v>1</v>
      </c>
      <c r="Q13" s="1">
        <v>5</v>
      </c>
      <c r="R13" s="1">
        <v>5</v>
      </c>
      <c r="S13" s="1">
        <v>5</v>
      </c>
      <c r="T13" s="1">
        <v>5</v>
      </c>
      <c r="U13" s="15">
        <f t="shared" si="0"/>
        <v>61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5">
        <f t="shared" si="1"/>
        <v>0</v>
      </c>
      <c r="AO13" s="16">
        <f t="shared" si="5"/>
        <v>61</v>
      </c>
      <c r="AP13" s="20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5">
        <f t="shared" si="2"/>
        <v>0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5">
        <f t="shared" si="3"/>
        <v>0</v>
      </c>
      <c r="BW13" s="16">
        <f t="shared" si="4"/>
        <v>0</v>
      </c>
      <c r="BX13" s="18">
        <f t="shared" si="6"/>
        <v>10</v>
      </c>
      <c r="BY13" s="18">
        <f t="shared" si="7"/>
        <v>20</v>
      </c>
      <c r="BZ13" s="18">
        <f t="shared" si="8"/>
        <v>10</v>
      </c>
      <c r="CA13" s="18">
        <f t="shared" si="9"/>
        <v>6</v>
      </c>
      <c r="CB13" s="1">
        <f t="shared" si="10"/>
        <v>15</v>
      </c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</row>
    <row r="14" spans="1:983" ht="30" x14ac:dyDescent="0.25">
      <c r="A14" s="1">
        <v>13</v>
      </c>
      <c r="B14" s="3" t="s">
        <v>64</v>
      </c>
      <c r="C14" s="1">
        <v>1</v>
      </c>
      <c r="D14" s="1">
        <v>1</v>
      </c>
      <c r="E14" s="1">
        <v>1</v>
      </c>
      <c r="F14" s="1">
        <v>4</v>
      </c>
      <c r="G14" s="1">
        <v>3</v>
      </c>
      <c r="H14" s="1">
        <v>5</v>
      </c>
      <c r="I14" s="1">
        <v>3</v>
      </c>
      <c r="J14" s="1">
        <v>2</v>
      </c>
      <c r="K14" s="1">
        <v>3</v>
      </c>
      <c r="L14" s="1">
        <v>5</v>
      </c>
      <c r="M14" s="1">
        <v>4</v>
      </c>
      <c r="N14" s="1">
        <v>5</v>
      </c>
      <c r="O14" s="1">
        <v>3</v>
      </c>
      <c r="P14" s="1">
        <v>2</v>
      </c>
      <c r="Q14" s="1">
        <v>5</v>
      </c>
      <c r="R14" s="1">
        <v>5</v>
      </c>
      <c r="S14" s="1">
        <v>4</v>
      </c>
      <c r="T14" s="1">
        <v>5</v>
      </c>
      <c r="U14" s="15">
        <f t="shared" si="0"/>
        <v>61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5">
        <f t="shared" si="1"/>
        <v>0</v>
      </c>
      <c r="AO14" s="16">
        <f t="shared" si="5"/>
        <v>61</v>
      </c>
      <c r="AP14" s="20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5">
        <f t="shared" si="2"/>
        <v>0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5">
        <f t="shared" si="3"/>
        <v>0</v>
      </c>
      <c r="BW14" s="16">
        <f t="shared" si="4"/>
        <v>0</v>
      </c>
      <c r="BX14" s="18">
        <f t="shared" si="6"/>
        <v>10</v>
      </c>
      <c r="BY14" s="18">
        <f t="shared" si="7"/>
        <v>18</v>
      </c>
      <c r="BZ14" s="18">
        <f t="shared" si="8"/>
        <v>12</v>
      </c>
      <c r="CA14" s="18">
        <f t="shared" si="9"/>
        <v>7</v>
      </c>
      <c r="CB14" s="1">
        <f t="shared" si="10"/>
        <v>14</v>
      </c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</row>
    <row r="15" spans="1:983" x14ac:dyDescent="0.25">
      <c r="A15" s="1">
        <v>14</v>
      </c>
      <c r="B15" s="5" t="s">
        <v>18</v>
      </c>
      <c r="C15" s="1">
        <v>1</v>
      </c>
      <c r="D15" s="1">
        <v>1</v>
      </c>
      <c r="E15" s="1">
        <v>1</v>
      </c>
      <c r="F15" s="1">
        <v>4</v>
      </c>
      <c r="G15" s="1">
        <v>4</v>
      </c>
      <c r="H15" s="1">
        <v>3</v>
      </c>
      <c r="I15" s="1">
        <v>3</v>
      </c>
      <c r="J15" s="1">
        <v>2</v>
      </c>
      <c r="K15" s="1">
        <v>1</v>
      </c>
      <c r="L15" s="1">
        <v>5</v>
      </c>
      <c r="M15" s="1">
        <v>3</v>
      </c>
      <c r="N15" s="1">
        <v>5</v>
      </c>
      <c r="O15" s="1">
        <v>3</v>
      </c>
      <c r="P15" s="1">
        <v>3</v>
      </c>
      <c r="Q15" s="1">
        <v>5</v>
      </c>
      <c r="R15" s="1">
        <v>5</v>
      </c>
      <c r="S15" s="1">
        <v>5</v>
      </c>
      <c r="T15" s="1">
        <v>5</v>
      </c>
      <c r="U15" s="15">
        <f t="shared" si="0"/>
        <v>59</v>
      </c>
      <c r="V15" s="1">
        <v>1</v>
      </c>
      <c r="W15" s="1">
        <v>1</v>
      </c>
      <c r="X15" s="1">
        <v>1</v>
      </c>
      <c r="Y15" s="1">
        <v>5</v>
      </c>
      <c r="Z15" s="1">
        <v>4</v>
      </c>
      <c r="AA15" s="1">
        <v>4</v>
      </c>
      <c r="AB15" s="1">
        <v>5</v>
      </c>
      <c r="AC15" s="1">
        <v>3</v>
      </c>
      <c r="AD15" s="1">
        <v>3</v>
      </c>
      <c r="AE15" s="1">
        <v>5</v>
      </c>
      <c r="AF15" s="1">
        <v>3</v>
      </c>
      <c r="AG15" s="1">
        <v>5</v>
      </c>
      <c r="AH15" s="1">
        <v>5</v>
      </c>
      <c r="AI15" s="1">
        <v>4</v>
      </c>
      <c r="AJ15" s="1">
        <v>1</v>
      </c>
      <c r="AK15" s="1">
        <v>5</v>
      </c>
      <c r="AL15" s="1">
        <v>5</v>
      </c>
      <c r="AM15" s="1">
        <v>3</v>
      </c>
      <c r="AN15" s="15">
        <f t="shared" si="1"/>
        <v>63</v>
      </c>
      <c r="AO15" s="16">
        <f>AVERAGE(AN15,U15)</f>
        <v>61</v>
      </c>
      <c r="AP15" s="17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5">
        <f t="shared" si="2"/>
        <v>0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5">
        <f t="shared" si="3"/>
        <v>0</v>
      </c>
      <c r="BW15" s="16">
        <f t="shared" si="4"/>
        <v>0</v>
      </c>
      <c r="BX15" s="18">
        <f>(C15+D15+E15+F15+G15+V15+W15+X15+Y15+Z15)/2</f>
        <v>11.5</v>
      </c>
      <c r="BY15" s="18">
        <f>(H15+I15+J15+K15+L15+AA15+AB15+AC15+AD15+AE15)/2</f>
        <v>17</v>
      </c>
      <c r="BZ15" s="18">
        <f>(M15+N15+O15+AF15+AG15+AH15)/2</f>
        <v>12</v>
      </c>
      <c r="CA15" s="19">
        <f>(P15+Q15+AI15+AJ15)/2</f>
        <v>6.5</v>
      </c>
      <c r="CB15" s="18">
        <f>(R15+S15+T15+AK15+AL15+AM15)/2</f>
        <v>14</v>
      </c>
    </row>
    <row r="16" spans="1:983" x14ac:dyDescent="0.25">
      <c r="A16" s="1">
        <v>15</v>
      </c>
      <c r="B16" s="3" t="s">
        <v>76</v>
      </c>
      <c r="C16" s="1"/>
      <c r="D16" s="1"/>
      <c r="E16" s="1"/>
      <c r="F16" s="1">
        <v>3</v>
      </c>
      <c r="G16" s="1">
        <v>3</v>
      </c>
      <c r="H16" s="1">
        <v>3</v>
      </c>
      <c r="I16" s="1">
        <v>4</v>
      </c>
      <c r="J16" s="1">
        <v>3</v>
      </c>
      <c r="K16" s="1">
        <v>2</v>
      </c>
      <c r="L16" s="1">
        <v>5</v>
      </c>
      <c r="M16" s="1">
        <v>4</v>
      </c>
      <c r="N16" s="1">
        <v>4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5">
        <f t="shared" si="0"/>
        <v>61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5">
        <f t="shared" si="1"/>
        <v>0</v>
      </c>
      <c r="AO16" s="16">
        <f t="shared" ref="AO16:AO21" si="11">U16</f>
        <v>61</v>
      </c>
      <c r="AP16" s="20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5">
        <f t="shared" si="2"/>
        <v>0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5">
        <f t="shared" si="3"/>
        <v>0</v>
      </c>
      <c r="BW16" s="16">
        <f t="shared" si="4"/>
        <v>0</v>
      </c>
      <c r="BX16" s="18">
        <f t="shared" ref="BX16:BX21" si="12">C16+D16+E16+F16+G16</f>
        <v>6</v>
      </c>
      <c r="BY16" s="18">
        <f t="shared" ref="BY16:BY21" si="13">H16+I16+J16+K16+L16</f>
        <v>17</v>
      </c>
      <c r="BZ16" s="18">
        <f t="shared" ref="BZ16:BZ21" si="14">M16+N16+O16</f>
        <v>13</v>
      </c>
      <c r="CA16" s="18">
        <f t="shared" ref="CA16:CA21" si="15">P16+Q16</f>
        <v>10</v>
      </c>
      <c r="CB16" s="1">
        <f t="shared" ref="CB16:CB21" si="16">R16+S16+T16</f>
        <v>15</v>
      </c>
    </row>
    <row r="17" spans="1:80" ht="30" x14ac:dyDescent="0.25">
      <c r="A17" s="1">
        <v>16</v>
      </c>
      <c r="B17" s="3" t="s">
        <v>56</v>
      </c>
      <c r="C17" s="1">
        <v>1</v>
      </c>
      <c r="D17" s="1">
        <v>1</v>
      </c>
      <c r="E17" s="1">
        <v>1</v>
      </c>
      <c r="F17" s="1">
        <v>5</v>
      </c>
      <c r="G17" s="1">
        <v>4</v>
      </c>
      <c r="H17" s="1">
        <v>2</v>
      </c>
      <c r="I17" s="1">
        <v>3</v>
      </c>
      <c r="J17" s="1">
        <v>3</v>
      </c>
      <c r="K17" s="1">
        <v>3</v>
      </c>
      <c r="L17" s="1">
        <v>5</v>
      </c>
      <c r="M17" s="1">
        <v>4</v>
      </c>
      <c r="N17" s="1">
        <v>5</v>
      </c>
      <c r="O17" s="1">
        <v>2</v>
      </c>
      <c r="P17" s="1">
        <v>2</v>
      </c>
      <c r="Q17" s="1">
        <v>5</v>
      </c>
      <c r="R17" s="1">
        <v>5</v>
      </c>
      <c r="S17" s="1">
        <v>5</v>
      </c>
      <c r="T17" s="1">
        <v>5</v>
      </c>
      <c r="U17" s="15">
        <f t="shared" si="0"/>
        <v>61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5">
        <f t="shared" si="1"/>
        <v>0</v>
      </c>
      <c r="AO17" s="16">
        <f t="shared" si="11"/>
        <v>61</v>
      </c>
      <c r="AP17" s="17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5">
        <f t="shared" si="2"/>
        <v>0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5">
        <f t="shared" si="3"/>
        <v>0</v>
      </c>
      <c r="BW17" s="16">
        <f t="shared" si="4"/>
        <v>0</v>
      </c>
      <c r="BX17" s="18">
        <f t="shared" si="12"/>
        <v>12</v>
      </c>
      <c r="BY17" s="18">
        <f t="shared" si="13"/>
        <v>16</v>
      </c>
      <c r="BZ17" s="18">
        <f t="shared" si="14"/>
        <v>11</v>
      </c>
      <c r="CA17" s="18">
        <f t="shared" si="15"/>
        <v>7</v>
      </c>
      <c r="CB17" s="1">
        <f t="shared" si="16"/>
        <v>15</v>
      </c>
    </row>
    <row r="18" spans="1:80" x14ac:dyDescent="0.25">
      <c r="A18" s="1">
        <v>17</v>
      </c>
      <c r="B18" s="6" t="s">
        <v>20</v>
      </c>
      <c r="C18" s="1">
        <v>1</v>
      </c>
      <c r="D18" s="1">
        <v>1</v>
      </c>
      <c r="E18" s="1">
        <v>1</v>
      </c>
      <c r="F18" s="1">
        <v>2</v>
      </c>
      <c r="G18" s="1">
        <v>4</v>
      </c>
      <c r="H18" s="1">
        <v>2</v>
      </c>
      <c r="I18" s="1">
        <v>3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3</v>
      </c>
      <c r="P18" s="1">
        <v>3</v>
      </c>
      <c r="Q18" s="1">
        <v>4</v>
      </c>
      <c r="R18" s="1">
        <v>4</v>
      </c>
      <c r="S18" s="1">
        <v>3</v>
      </c>
      <c r="T18" s="1">
        <v>4</v>
      </c>
      <c r="U18" s="15">
        <f t="shared" si="0"/>
        <v>60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5">
        <f t="shared" si="1"/>
        <v>0</v>
      </c>
      <c r="AO18" s="16">
        <f t="shared" si="11"/>
        <v>60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5">
        <f t="shared" si="2"/>
        <v>0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5">
        <f t="shared" si="3"/>
        <v>0</v>
      </c>
      <c r="BW18" s="16">
        <f t="shared" si="4"/>
        <v>0</v>
      </c>
      <c r="BX18" s="18">
        <f t="shared" si="12"/>
        <v>9</v>
      </c>
      <c r="BY18" s="18">
        <f t="shared" si="13"/>
        <v>20</v>
      </c>
      <c r="BZ18" s="18">
        <f t="shared" si="14"/>
        <v>13</v>
      </c>
      <c r="CA18" s="18">
        <f t="shared" si="15"/>
        <v>7</v>
      </c>
      <c r="CB18" s="1">
        <f t="shared" si="16"/>
        <v>11</v>
      </c>
    </row>
    <row r="19" spans="1:80" x14ac:dyDescent="0.25">
      <c r="A19" s="1">
        <v>18</v>
      </c>
      <c r="B19" s="3" t="s">
        <v>47</v>
      </c>
      <c r="C19" s="1">
        <v>1</v>
      </c>
      <c r="D19" s="1">
        <v>1</v>
      </c>
      <c r="E19" s="1">
        <v>1</v>
      </c>
      <c r="F19" s="1">
        <v>4</v>
      </c>
      <c r="G19" s="1">
        <v>4</v>
      </c>
      <c r="H19" s="1">
        <v>5</v>
      </c>
      <c r="I19" s="1">
        <v>5</v>
      </c>
      <c r="J19" s="1">
        <v>2</v>
      </c>
      <c r="K19" s="1">
        <v>2</v>
      </c>
      <c r="L19" s="1">
        <v>5</v>
      </c>
      <c r="M19" s="1">
        <v>4</v>
      </c>
      <c r="N19" s="1">
        <v>4</v>
      </c>
      <c r="O19" s="1">
        <v>1</v>
      </c>
      <c r="P19" s="1">
        <v>1</v>
      </c>
      <c r="Q19" s="1">
        <v>5</v>
      </c>
      <c r="R19" s="1">
        <v>5</v>
      </c>
      <c r="S19" s="1">
        <v>5</v>
      </c>
      <c r="T19" s="1">
        <v>5</v>
      </c>
      <c r="U19" s="15">
        <f t="shared" si="0"/>
        <v>60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5">
        <f t="shared" si="1"/>
        <v>0</v>
      </c>
      <c r="AO19" s="16">
        <f t="shared" si="11"/>
        <v>60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5">
        <f t="shared" si="2"/>
        <v>0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5">
        <f t="shared" si="3"/>
        <v>0</v>
      </c>
      <c r="BW19" s="16">
        <f t="shared" si="4"/>
        <v>0</v>
      </c>
      <c r="BX19" s="18">
        <f t="shared" si="12"/>
        <v>11</v>
      </c>
      <c r="BY19" s="18">
        <f t="shared" si="13"/>
        <v>19</v>
      </c>
      <c r="BZ19" s="18">
        <f t="shared" si="14"/>
        <v>9</v>
      </c>
      <c r="CA19" s="18">
        <f t="shared" si="15"/>
        <v>6</v>
      </c>
      <c r="CB19" s="1">
        <f t="shared" si="16"/>
        <v>15</v>
      </c>
    </row>
    <row r="20" spans="1:80" ht="45" x14ac:dyDescent="0.25">
      <c r="A20" s="1">
        <v>19</v>
      </c>
      <c r="B20" s="3" t="s">
        <v>30</v>
      </c>
      <c r="C20" s="1">
        <v>1</v>
      </c>
      <c r="D20" s="1">
        <v>1</v>
      </c>
      <c r="E20" s="1">
        <v>1</v>
      </c>
      <c r="F20" s="1">
        <v>3</v>
      </c>
      <c r="G20" s="1">
        <v>3</v>
      </c>
      <c r="H20" s="1">
        <v>5</v>
      </c>
      <c r="I20" s="1">
        <v>3</v>
      </c>
      <c r="J20" s="1">
        <v>2</v>
      </c>
      <c r="K20" s="1">
        <v>4</v>
      </c>
      <c r="L20" s="1">
        <v>5</v>
      </c>
      <c r="M20" s="1">
        <v>4</v>
      </c>
      <c r="N20" s="1">
        <v>5</v>
      </c>
      <c r="O20" s="1">
        <v>2</v>
      </c>
      <c r="P20" s="1">
        <v>1</v>
      </c>
      <c r="Q20" s="1">
        <v>5</v>
      </c>
      <c r="R20" s="1">
        <v>5</v>
      </c>
      <c r="S20" s="1">
        <v>5</v>
      </c>
      <c r="T20" s="1">
        <v>5</v>
      </c>
      <c r="U20" s="15">
        <f t="shared" si="0"/>
        <v>60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5">
        <f t="shared" si="1"/>
        <v>0</v>
      </c>
      <c r="AO20" s="16">
        <f t="shared" si="11"/>
        <v>60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5">
        <f t="shared" si="2"/>
        <v>0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5">
        <f t="shared" si="3"/>
        <v>0</v>
      </c>
      <c r="BW20" s="16">
        <f t="shared" si="4"/>
        <v>0</v>
      </c>
      <c r="BX20" s="18">
        <f t="shared" si="12"/>
        <v>9</v>
      </c>
      <c r="BY20" s="18">
        <f t="shared" si="13"/>
        <v>19</v>
      </c>
      <c r="BZ20" s="18">
        <f t="shared" si="14"/>
        <v>11</v>
      </c>
      <c r="CA20" s="18">
        <f t="shared" si="15"/>
        <v>6</v>
      </c>
      <c r="CB20" s="1">
        <f t="shared" si="16"/>
        <v>15</v>
      </c>
    </row>
    <row r="21" spans="1:80" ht="30" x14ac:dyDescent="0.25">
      <c r="A21" s="1">
        <v>20</v>
      </c>
      <c r="B21" s="3" t="s">
        <v>77</v>
      </c>
      <c r="C21" s="1">
        <v>1</v>
      </c>
      <c r="D21" s="1">
        <v>1</v>
      </c>
      <c r="E21" s="1">
        <v>1</v>
      </c>
      <c r="F21" s="1">
        <v>5</v>
      </c>
      <c r="G21" s="1">
        <v>3</v>
      </c>
      <c r="H21" s="1">
        <v>5</v>
      </c>
      <c r="I21" s="1">
        <v>2</v>
      </c>
      <c r="J21" s="1">
        <v>3</v>
      </c>
      <c r="K21" s="1">
        <v>3</v>
      </c>
      <c r="L21" s="1">
        <v>5</v>
      </c>
      <c r="M21" s="1">
        <v>4</v>
      </c>
      <c r="N21" s="1">
        <v>5</v>
      </c>
      <c r="O21" s="1">
        <v>1</v>
      </c>
      <c r="P21" s="1">
        <v>1</v>
      </c>
      <c r="Q21" s="1">
        <v>5</v>
      </c>
      <c r="R21" s="1">
        <v>5</v>
      </c>
      <c r="S21" s="1">
        <v>5</v>
      </c>
      <c r="T21" s="1">
        <v>5</v>
      </c>
      <c r="U21" s="15">
        <f t="shared" si="0"/>
        <v>60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5">
        <f t="shared" si="1"/>
        <v>0</v>
      </c>
      <c r="AO21" s="16">
        <f t="shared" si="11"/>
        <v>60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5">
        <f t="shared" si="2"/>
        <v>0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5">
        <f t="shared" si="3"/>
        <v>0</v>
      </c>
      <c r="BW21" s="16">
        <f t="shared" si="4"/>
        <v>0</v>
      </c>
      <c r="BX21" s="18">
        <f t="shared" si="12"/>
        <v>11</v>
      </c>
      <c r="BY21" s="18">
        <f t="shared" si="13"/>
        <v>18</v>
      </c>
      <c r="BZ21" s="18">
        <f t="shared" si="14"/>
        <v>10</v>
      </c>
      <c r="CA21" s="18">
        <f t="shared" si="15"/>
        <v>6</v>
      </c>
      <c r="CB21" s="1">
        <f t="shared" si="16"/>
        <v>15</v>
      </c>
    </row>
    <row r="22" spans="1:80" ht="30" x14ac:dyDescent="0.25">
      <c r="A22" s="1">
        <v>21</v>
      </c>
      <c r="B22" s="6" t="s">
        <v>24</v>
      </c>
      <c r="C22" s="1">
        <v>1</v>
      </c>
      <c r="D22" s="1">
        <v>1</v>
      </c>
      <c r="E22" s="1">
        <v>1</v>
      </c>
      <c r="F22" s="1">
        <v>3</v>
      </c>
      <c r="G22" s="1">
        <v>3</v>
      </c>
      <c r="H22" s="1">
        <v>5</v>
      </c>
      <c r="I22" s="1">
        <v>2</v>
      </c>
      <c r="J22" s="1">
        <v>2</v>
      </c>
      <c r="K22" s="1">
        <v>4</v>
      </c>
      <c r="L22" s="1">
        <v>5</v>
      </c>
      <c r="M22" s="1">
        <v>4</v>
      </c>
      <c r="N22" s="1">
        <v>4</v>
      </c>
      <c r="O22" s="1">
        <v>3</v>
      </c>
      <c r="P22" s="1">
        <v>3</v>
      </c>
      <c r="Q22" s="1">
        <v>5</v>
      </c>
      <c r="R22" s="1">
        <v>5</v>
      </c>
      <c r="S22" s="1">
        <v>5</v>
      </c>
      <c r="T22" s="1">
        <v>5</v>
      </c>
      <c r="U22" s="15">
        <f t="shared" si="0"/>
        <v>61</v>
      </c>
      <c r="V22" s="1">
        <v>1</v>
      </c>
      <c r="W22" s="1">
        <v>1</v>
      </c>
      <c r="X22" s="1">
        <v>1</v>
      </c>
      <c r="Y22" s="1">
        <v>5</v>
      </c>
      <c r="Z22" s="1">
        <v>3</v>
      </c>
      <c r="AA22" s="1">
        <v>4</v>
      </c>
      <c r="AB22" s="1">
        <v>4</v>
      </c>
      <c r="AC22" s="1">
        <v>1</v>
      </c>
      <c r="AD22" s="1">
        <v>2</v>
      </c>
      <c r="AE22" s="1">
        <v>5</v>
      </c>
      <c r="AF22" s="1">
        <v>4</v>
      </c>
      <c r="AG22" s="1">
        <v>5</v>
      </c>
      <c r="AH22" s="1">
        <v>4</v>
      </c>
      <c r="AI22" s="1">
        <v>5</v>
      </c>
      <c r="AJ22" s="1">
        <v>3</v>
      </c>
      <c r="AK22" s="1">
        <v>5</v>
      </c>
      <c r="AL22" s="1">
        <v>4</v>
      </c>
      <c r="AM22" s="1">
        <v>2</v>
      </c>
      <c r="AN22" s="15">
        <f t="shared" si="1"/>
        <v>59</v>
      </c>
      <c r="AO22" s="16">
        <f>AVERAGE(AN22,U22)</f>
        <v>60</v>
      </c>
      <c r="AP22" s="17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5">
        <f t="shared" si="2"/>
        <v>0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5">
        <f t="shared" si="3"/>
        <v>0</v>
      </c>
      <c r="BW22" s="16">
        <f t="shared" si="4"/>
        <v>0</v>
      </c>
      <c r="BX22" s="18">
        <f>(C22+D22+E22+F22+G22+V22+W22+X22+Y22+Z22)/2</f>
        <v>10</v>
      </c>
      <c r="BY22" s="18">
        <f>(H22+I22+J22+K22+L22+AA22+AB22+AC22+AD22+AE22)/2</f>
        <v>17</v>
      </c>
      <c r="BZ22" s="18">
        <f>(M22+N22+O22+AF22+AG22+AH22)/2</f>
        <v>12</v>
      </c>
      <c r="CA22" s="19">
        <f>(P22+Q22+AI22+AJ22)/2</f>
        <v>8</v>
      </c>
      <c r="CB22" s="18">
        <f>(R22+S22+T22+AK22+AL22+AM22)/2</f>
        <v>13</v>
      </c>
    </row>
    <row r="23" spans="1:80" x14ac:dyDescent="0.25">
      <c r="A23" s="1">
        <v>22</v>
      </c>
      <c r="B23" s="3" t="s">
        <v>35</v>
      </c>
      <c r="C23" s="1">
        <v>1</v>
      </c>
      <c r="D23" s="1">
        <v>1</v>
      </c>
      <c r="E23" s="1">
        <v>1</v>
      </c>
      <c r="F23" s="1">
        <v>4</v>
      </c>
      <c r="G23" s="1">
        <v>4</v>
      </c>
      <c r="H23" s="1">
        <v>5</v>
      </c>
      <c r="I23" s="1">
        <v>4</v>
      </c>
      <c r="J23" s="1">
        <v>2</v>
      </c>
      <c r="K23" s="1">
        <v>1</v>
      </c>
      <c r="L23" s="1">
        <v>5</v>
      </c>
      <c r="M23" s="1">
        <v>4</v>
      </c>
      <c r="N23" s="1">
        <v>5</v>
      </c>
      <c r="O23" s="1">
        <v>1</v>
      </c>
      <c r="P23" s="1">
        <v>1</v>
      </c>
      <c r="Q23" s="1">
        <v>5</v>
      </c>
      <c r="R23" s="1">
        <v>5</v>
      </c>
      <c r="S23" s="1">
        <v>5</v>
      </c>
      <c r="T23" s="1">
        <v>5</v>
      </c>
      <c r="U23" s="15">
        <f t="shared" si="0"/>
        <v>59</v>
      </c>
      <c r="V23" s="1">
        <v>1</v>
      </c>
      <c r="W23" s="1">
        <v>1</v>
      </c>
      <c r="X23" s="1">
        <v>1</v>
      </c>
      <c r="Y23" s="1">
        <v>5</v>
      </c>
      <c r="Z23" s="1">
        <v>4</v>
      </c>
      <c r="AA23" s="1">
        <v>4</v>
      </c>
      <c r="AB23" s="1">
        <v>2</v>
      </c>
      <c r="AC23" s="1">
        <v>2</v>
      </c>
      <c r="AD23" s="1">
        <v>3</v>
      </c>
      <c r="AE23" s="1">
        <v>5</v>
      </c>
      <c r="AF23" s="1">
        <v>3</v>
      </c>
      <c r="AG23" s="1">
        <v>5</v>
      </c>
      <c r="AH23" s="1">
        <v>5</v>
      </c>
      <c r="AI23" s="1">
        <v>4</v>
      </c>
      <c r="AJ23" s="1">
        <v>5</v>
      </c>
      <c r="AK23" s="1">
        <v>4</v>
      </c>
      <c r="AL23" s="1">
        <v>5</v>
      </c>
      <c r="AM23" s="1">
        <v>2</v>
      </c>
      <c r="AN23" s="15">
        <f t="shared" si="1"/>
        <v>61</v>
      </c>
      <c r="AO23" s="16">
        <f>AVERAGE(AN23,U23)</f>
        <v>60</v>
      </c>
      <c r="AP23" s="2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5">
        <f t="shared" si="2"/>
        <v>0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5">
        <f t="shared" si="3"/>
        <v>0</v>
      </c>
      <c r="BW23" s="16">
        <f t="shared" si="4"/>
        <v>0</v>
      </c>
      <c r="BX23" s="18">
        <f>(C23+D23+E23+F23+G23+V23+W23+X23+Y23+Z23)/2</f>
        <v>11.5</v>
      </c>
      <c r="BY23" s="18">
        <f>(H23+I23+J23+K23+L23+AA23+AB23+AC23+AD23+AE23)/2</f>
        <v>16.5</v>
      </c>
      <c r="BZ23" s="18">
        <f>(M23+N23+O23+AF23+AG23+AH23)/2</f>
        <v>11.5</v>
      </c>
      <c r="CA23" s="19">
        <f>(P23+Q23+AI23+AJ23)/2</f>
        <v>7.5</v>
      </c>
      <c r="CB23" s="18">
        <f>(R23+S23+T23+AK23+AL23+AM23)/2</f>
        <v>13</v>
      </c>
    </row>
    <row r="24" spans="1:80" x14ac:dyDescent="0.25">
      <c r="A24" s="1">
        <v>23</v>
      </c>
      <c r="B24" s="3" t="s">
        <v>62</v>
      </c>
      <c r="C24" s="1">
        <v>1</v>
      </c>
      <c r="D24" s="1">
        <v>1</v>
      </c>
      <c r="E24" s="1">
        <v>1</v>
      </c>
      <c r="F24" s="1">
        <v>4</v>
      </c>
      <c r="G24" s="1">
        <v>3</v>
      </c>
      <c r="H24" s="1">
        <v>2</v>
      </c>
      <c r="I24" s="1">
        <v>3</v>
      </c>
      <c r="J24" s="1">
        <v>1</v>
      </c>
      <c r="K24" s="1">
        <v>4</v>
      </c>
      <c r="L24" s="1">
        <v>5</v>
      </c>
      <c r="M24" s="1">
        <v>3</v>
      </c>
      <c r="N24" s="1">
        <v>5</v>
      </c>
      <c r="O24" s="1">
        <v>3</v>
      </c>
      <c r="P24" s="1">
        <v>4</v>
      </c>
      <c r="Q24" s="1">
        <v>5</v>
      </c>
      <c r="R24" s="1">
        <v>5</v>
      </c>
      <c r="S24" s="1">
        <v>5</v>
      </c>
      <c r="T24" s="1">
        <v>5</v>
      </c>
      <c r="U24" s="15">
        <f t="shared" si="0"/>
        <v>60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5">
        <f t="shared" si="1"/>
        <v>0</v>
      </c>
      <c r="AO24" s="16">
        <f>U24</f>
        <v>60</v>
      </c>
      <c r="AP24" s="17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5">
        <f t="shared" si="2"/>
        <v>0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5">
        <f t="shared" si="3"/>
        <v>0</v>
      </c>
      <c r="BW24" s="16">
        <f t="shared" si="4"/>
        <v>0</v>
      </c>
      <c r="BX24" s="18">
        <f>C24+D24+E24+F24+G24</f>
        <v>10</v>
      </c>
      <c r="BY24" s="18">
        <f>H24+I24+J24+K24+L24</f>
        <v>15</v>
      </c>
      <c r="BZ24" s="18">
        <f>M24+N24+O24</f>
        <v>11</v>
      </c>
      <c r="CA24" s="18">
        <f>P24+Q24</f>
        <v>9</v>
      </c>
      <c r="CB24" s="1">
        <f>R24+S24+T24</f>
        <v>15</v>
      </c>
    </row>
    <row r="25" spans="1:80" ht="30" x14ac:dyDescent="0.25">
      <c r="A25" s="1">
        <v>24</v>
      </c>
      <c r="B25" s="4" t="s">
        <v>15</v>
      </c>
      <c r="C25" s="1">
        <v>1</v>
      </c>
      <c r="D25" s="1">
        <v>1</v>
      </c>
      <c r="E25" s="1">
        <v>1</v>
      </c>
      <c r="F25" s="1">
        <v>4</v>
      </c>
      <c r="G25" s="1">
        <v>3</v>
      </c>
      <c r="H25" s="1">
        <v>5</v>
      </c>
      <c r="I25" s="1">
        <v>2</v>
      </c>
      <c r="J25" s="1">
        <v>2</v>
      </c>
      <c r="K25" s="1">
        <v>3</v>
      </c>
      <c r="L25" s="1">
        <v>5</v>
      </c>
      <c r="M25" s="1">
        <v>4</v>
      </c>
      <c r="N25" s="1">
        <v>5</v>
      </c>
      <c r="O25" s="1">
        <v>3</v>
      </c>
      <c r="P25" s="1">
        <v>1</v>
      </c>
      <c r="Q25" s="1">
        <v>5</v>
      </c>
      <c r="R25" s="1">
        <v>5</v>
      </c>
      <c r="S25" s="1">
        <v>5</v>
      </c>
      <c r="T25" s="1">
        <v>5</v>
      </c>
      <c r="U25" s="15">
        <f t="shared" si="0"/>
        <v>60</v>
      </c>
      <c r="V25" s="1">
        <v>1</v>
      </c>
      <c r="W25" s="1">
        <v>1</v>
      </c>
      <c r="X25" s="1">
        <v>1</v>
      </c>
      <c r="Y25" s="1">
        <v>5</v>
      </c>
      <c r="Z25" s="1">
        <v>3</v>
      </c>
      <c r="AA25" s="1">
        <v>5</v>
      </c>
      <c r="AB25" s="1">
        <v>4</v>
      </c>
      <c r="AC25" s="1">
        <v>1</v>
      </c>
      <c r="AD25" s="1">
        <v>3</v>
      </c>
      <c r="AE25" s="1">
        <v>5</v>
      </c>
      <c r="AF25" s="1">
        <v>4</v>
      </c>
      <c r="AG25" s="1">
        <v>4</v>
      </c>
      <c r="AH25" s="1">
        <v>5</v>
      </c>
      <c r="AI25" s="1">
        <v>4</v>
      </c>
      <c r="AJ25" s="1">
        <v>1</v>
      </c>
      <c r="AK25" s="1">
        <v>3</v>
      </c>
      <c r="AL25" s="1">
        <v>5</v>
      </c>
      <c r="AM25" s="1">
        <v>3</v>
      </c>
      <c r="AN25" s="15">
        <f t="shared" si="1"/>
        <v>58</v>
      </c>
      <c r="AO25" s="16">
        <f>AVERAGE(AN25,U25)</f>
        <v>59</v>
      </c>
      <c r="AP25" s="2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5">
        <f t="shared" si="2"/>
        <v>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5">
        <f t="shared" si="3"/>
        <v>0</v>
      </c>
      <c r="BW25" s="16">
        <f>BV25</f>
        <v>0</v>
      </c>
      <c r="BX25" s="18">
        <f>(C25+D25+E25+F25+G25+V25+W25+X25+Y25+Z25)/2</f>
        <v>10.5</v>
      </c>
      <c r="BY25" s="18">
        <f>(H25+I25+J25+K25+L25+AA25+AB25+AC25+AD25+AE25)/2</f>
        <v>17.5</v>
      </c>
      <c r="BZ25" s="18">
        <f>(M25+N25+O25+AF25+AG25+AH25)/2</f>
        <v>12.5</v>
      </c>
      <c r="CA25" s="19">
        <f>(P25+Q25+AI25+AJ25)/2</f>
        <v>5.5</v>
      </c>
      <c r="CB25" s="18">
        <f>(R25+S25+T25+AK25+AL25+AM25)/2</f>
        <v>13</v>
      </c>
    </row>
    <row r="26" spans="1:80" x14ac:dyDescent="0.25">
      <c r="A26" s="1">
        <v>25</v>
      </c>
      <c r="B26" s="4" t="s">
        <v>49</v>
      </c>
      <c r="C26" s="1">
        <v>1</v>
      </c>
      <c r="D26" s="1">
        <v>1</v>
      </c>
      <c r="E26" s="1">
        <v>1</v>
      </c>
      <c r="F26" s="1">
        <v>4</v>
      </c>
      <c r="G26" s="1">
        <v>4</v>
      </c>
      <c r="H26" s="1">
        <v>3</v>
      </c>
      <c r="I26" s="1">
        <v>3</v>
      </c>
      <c r="J26" s="1">
        <v>2</v>
      </c>
      <c r="K26" s="1">
        <v>1</v>
      </c>
      <c r="L26" s="1">
        <v>5</v>
      </c>
      <c r="M26" s="1">
        <v>4</v>
      </c>
      <c r="N26" s="1">
        <v>4</v>
      </c>
      <c r="O26" s="1">
        <v>3</v>
      </c>
      <c r="P26" s="1">
        <v>3</v>
      </c>
      <c r="Q26" s="1">
        <v>5</v>
      </c>
      <c r="R26" s="1">
        <v>5</v>
      </c>
      <c r="S26" s="1">
        <v>5</v>
      </c>
      <c r="T26" s="1">
        <v>5</v>
      </c>
      <c r="U26" s="15">
        <f t="shared" si="0"/>
        <v>59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5">
        <f t="shared" si="1"/>
        <v>0</v>
      </c>
      <c r="AO26" s="16">
        <f>U26</f>
        <v>59</v>
      </c>
      <c r="AP26" s="2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5">
        <f t="shared" si="2"/>
        <v>0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5">
        <f t="shared" si="3"/>
        <v>0</v>
      </c>
      <c r="BW26" s="16">
        <f>AVERAGE(BF26,BV26)</f>
        <v>0</v>
      </c>
      <c r="BX26" s="18">
        <f>C26+D26+E26+F26+G26</f>
        <v>11</v>
      </c>
      <c r="BY26" s="18">
        <f>H26+I26+J26+K26+L26</f>
        <v>14</v>
      </c>
      <c r="BZ26" s="18">
        <f>M26+N26+O26</f>
        <v>11</v>
      </c>
      <c r="CA26" s="18">
        <f>P26+Q26</f>
        <v>8</v>
      </c>
      <c r="CB26" s="1">
        <f>R26+S26+T26</f>
        <v>15</v>
      </c>
    </row>
    <row r="27" spans="1:80" ht="30" x14ac:dyDescent="0.25">
      <c r="A27" s="1">
        <v>26</v>
      </c>
      <c r="B27" s="3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5">
        <f t="shared" si="0"/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5">
        <f t="shared" si="1"/>
        <v>0</v>
      </c>
      <c r="AO27" s="16">
        <v>58.8</v>
      </c>
      <c r="AP27" s="1">
        <v>75</v>
      </c>
      <c r="AQ27" s="1">
        <v>1</v>
      </c>
      <c r="AR27" s="1">
        <v>1</v>
      </c>
      <c r="AS27" s="1">
        <v>1</v>
      </c>
      <c r="AT27" s="1">
        <v>4</v>
      </c>
      <c r="AU27" s="1">
        <v>4</v>
      </c>
      <c r="AV27" s="1">
        <v>3</v>
      </c>
      <c r="AW27" s="1">
        <v>5</v>
      </c>
      <c r="AX27" s="1">
        <v>2</v>
      </c>
      <c r="AY27" s="1">
        <v>4</v>
      </c>
      <c r="AZ27" s="1">
        <v>5</v>
      </c>
      <c r="BA27" s="1">
        <v>4</v>
      </c>
      <c r="BB27" s="1">
        <v>4</v>
      </c>
      <c r="BC27" s="1">
        <v>2</v>
      </c>
      <c r="BD27" s="1">
        <v>5</v>
      </c>
      <c r="BE27" s="1">
        <v>4</v>
      </c>
      <c r="BF27" s="15">
        <f>SUM(AQ27:BE27)*1.2</f>
        <v>58.8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5">
        <f t="shared" si="3"/>
        <v>0</v>
      </c>
      <c r="BW27" s="16">
        <f>BF27</f>
        <v>58.8</v>
      </c>
      <c r="BX27" s="18">
        <f>AQ27+AR27+AS27+AT27+AU27</f>
        <v>11</v>
      </c>
      <c r="BY27" s="18">
        <f>AV27+AW27+AX27</f>
        <v>10</v>
      </c>
      <c r="BZ27" s="19">
        <f>AY27+4</f>
        <v>8</v>
      </c>
      <c r="CA27" s="18">
        <f>AZ27+BA27+BB27</f>
        <v>13</v>
      </c>
      <c r="CB27" s="29">
        <f>BC27+BD27+BE27</f>
        <v>11</v>
      </c>
    </row>
    <row r="28" spans="1:80" x14ac:dyDescent="0.25">
      <c r="A28" s="1">
        <v>27</v>
      </c>
      <c r="B28" s="3" t="s">
        <v>22</v>
      </c>
      <c r="C28" s="1">
        <v>1</v>
      </c>
      <c r="D28" s="1">
        <v>1</v>
      </c>
      <c r="E28" s="1">
        <v>1</v>
      </c>
      <c r="F28" s="1">
        <v>2</v>
      </c>
      <c r="G28" s="1">
        <v>3</v>
      </c>
      <c r="H28" s="1">
        <v>5</v>
      </c>
      <c r="I28" s="1">
        <v>5</v>
      </c>
      <c r="J28" s="1">
        <v>3</v>
      </c>
      <c r="K28" s="1">
        <v>3</v>
      </c>
      <c r="L28" s="1">
        <v>0</v>
      </c>
      <c r="M28" s="1">
        <v>4</v>
      </c>
      <c r="N28" s="1">
        <v>5</v>
      </c>
      <c r="O28" s="1">
        <v>5</v>
      </c>
      <c r="P28" s="1">
        <v>5</v>
      </c>
      <c r="Q28" s="1">
        <v>5</v>
      </c>
      <c r="R28" s="1">
        <v>5</v>
      </c>
      <c r="S28" s="1">
        <v>5</v>
      </c>
      <c r="T28" s="1">
        <v>5</v>
      </c>
      <c r="U28" s="15">
        <f t="shared" si="0"/>
        <v>63</v>
      </c>
      <c r="V28" s="1">
        <v>1</v>
      </c>
      <c r="W28" s="1">
        <v>1</v>
      </c>
      <c r="X28" s="1">
        <v>1</v>
      </c>
      <c r="Y28" s="1">
        <v>5</v>
      </c>
      <c r="Z28" s="1">
        <v>3</v>
      </c>
      <c r="AA28" s="1">
        <v>4</v>
      </c>
      <c r="AB28" s="1">
        <v>3</v>
      </c>
      <c r="AC28" s="1">
        <v>2</v>
      </c>
      <c r="AD28" s="1">
        <v>3</v>
      </c>
      <c r="AE28" s="1">
        <v>5</v>
      </c>
      <c r="AF28" s="1">
        <v>3</v>
      </c>
      <c r="AG28" s="1">
        <v>4</v>
      </c>
      <c r="AH28" s="1">
        <v>4</v>
      </c>
      <c r="AI28" s="1">
        <v>3</v>
      </c>
      <c r="AJ28" s="1">
        <v>3</v>
      </c>
      <c r="AK28" s="1">
        <v>3</v>
      </c>
      <c r="AL28" s="1">
        <v>4</v>
      </c>
      <c r="AM28" s="1">
        <v>2</v>
      </c>
      <c r="AN28" s="15">
        <f t="shared" si="1"/>
        <v>54</v>
      </c>
      <c r="AO28" s="16">
        <f>AVERAGE(AN28,U28)</f>
        <v>58.5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5">
        <f t="shared" ref="BF28:BF49" si="17">SUM(AQ28:BE28)</f>
        <v>0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5">
        <f t="shared" si="3"/>
        <v>0</v>
      </c>
      <c r="BW28" s="16">
        <f t="shared" ref="BW28:BW34" si="18">AVERAGE(BF28,BV28)</f>
        <v>0</v>
      </c>
      <c r="BX28" s="18">
        <f>(C28+D28+E28+F28+G28+V28+W28+X28+Y28+Z28)/2</f>
        <v>9.5</v>
      </c>
      <c r="BY28" s="18">
        <f>(H28+I28+J28+K28+L28+AA28+AB28+AC28+AD28+AE28)/2</f>
        <v>16.5</v>
      </c>
      <c r="BZ28" s="18">
        <f>(M28+N28+O28+AF28+AG28+AH28)/2</f>
        <v>12.5</v>
      </c>
      <c r="CA28" s="19">
        <f>(P28+Q28+AI28+AJ28)/2</f>
        <v>8</v>
      </c>
      <c r="CB28" s="18">
        <f>(R28+S28+T28+AK28+AL28+AM28)/2</f>
        <v>12</v>
      </c>
    </row>
    <row r="29" spans="1:80" ht="30" x14ac:dyDescent="0.25">
      <c r="A29" s="1">
        <v>28</v>
      </c>
      <c r="B29" s="3" t="s">
        <v>23</v>
      </c>
      <c r="C29" s="1">
        <v>1</v>
      </c>
      <c r="D29" s="1">
        <v>1</v>
      </c>
      <c r="E29" s="1">
        <v>1</v>
      </c>
      <c r="F29" s="1">
        <v>4</v>
      </c>
      <c r="G29" s="1">
        <v>5</v>
      </c>
      <c r="H29" s="1">
        <v>5</v>
      </c>
      <c r="I29" s="1">
        <v>2</v>
      </c>
      <c r="J29" s="1">
        <v>2</v>
      </c>
      <c r="K29" s="1">
        <v>2</v>
      </c>
      <c r="L29" s="1">
        <v>5</v>
      </c>
      <c r="M29" s="1">
        <v>4</v>
      </c>
      <c r="N29" s="1">
        <v>5</v>
      </c>
      <c r="O29" s="1">
        <v>2</v>
      </c>
      <c r="P29" s="1">
        <v>2</v>
      </c>
      <c r="Q29" s="1">
        <v>5</v>
      </c>
      <c r="R29" s="1">
        <v>5</v>
      </c>
      <c r="S29" s="1">
        <v>5</v>
      </c>
      <c r="T29" s="1">
        <v>5</v>
      </c>
      <c r="U29" s="15">
        <f t="shared" si="0"/>
        <v>61</v>
      </c>
      <c r="V29" s="1">
        <v>1</v>
      </c>
      <c r="W29" s="1">
        <v>1</v>
      </c>
      <c r="X29" s="1">
        <v>1</v>
      </c>
      <c r="Y29" s="1">
        <v>5</v>
      </c>
      <c r="Z29" s="1">
        <v>3</v>
      </c>
      <c r="AA29" s="1">
        <v>5</v>
      </c>
      <c r="AB29" s="1">
        <v>3</v>
      </c>
      <c r="AC29" s="1">
        <v>1</v>
      </c>
      <c r="AD29" s="1">
        <v>2</v>
      </c>
      <c r="AE29" s="1">
        <v>5</v>
      </c>
      <c r="AF29" s="1">
        <v>4</v>
      </c>
      <c r="AG29" s="1">
        <v>5</v>
      </c>
      <c r="AH29" s="1">
        <v>3</v>
      </c>
      <c r="AI29" s="1">
        <v>2</v>
      </c>
      <c r="AJ29" s="1">
        <v>3</v>
      </c>
      <c r="AK29" s="1">
        <v>5</v>
      </c>
      <c r="AL29" s="1">
        <v>5</v>
      </c>
      <c r="AM29" s="1">
        <v>2</v>
      </c>
      <c r="AN29" s="15">
        <f t="shared" si="1"/>
        <v>56</v>
      </c>
      <c r="AO29" s="16">
        <f>AVERAGE(AN29,U29)</f>
        <v>58.5</v>
      </c>
      <c r="AP29" s="22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5">
        <f t="shared" si="17"/>
        <v>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5">
        <f t="shared" si="3"/>
        <v>0</v>
      </c>
      <c r="BW29" s="16">
        <f t="shared" si="18"/>
        <v>0</v>
      </c>
      <c r="BX29" s="18">
        <f>(C29+D29+E29+F29+G29+V29+W29+X29+Y29+Z29)/2</f>
        <v>11.5</v>
      </c>
      <c r="BY29" s="18">
        <f>(H29+I29+J29+K29+L29+AA29+AB29+AC29+AD29+AE29)/2</f>
        <v>16</v>
      </c>
      <c r="BZ29" s="18">
        <f>(M29+N29+O29+AF29+AG29+AH29)/2</f>
        <v>11.5</v>
      </c>
      <c r="CA29" s="19">
        <f>(P29+Q29+AI29+AJ29)/2</f>
        <v>6</v>
      </c>
      <c r="CB29" s="18">
        <f>(R29+S29+T29+AK29+AL29+AM29)/2</f>
        <v>13.5</v>
      </c>
    </row>
    <row r="30" spans="1:80" ht="30" x14ac:dyDescent="0.25">
      <c r="A30" s="1">
        <v>29</v>
      </c>
      <c r="B30" s="3" t="s">
        <v>39</v>
      </c>
      <c r="C30" s="1">
        <v>1</v>
      </c>
      <c r="D30" s="1">
        <v>1</v>
      </c>
      <c r="E30" s="1">
        <v>1</v>
      </c>
      <c r="F30" s="1">
        <v>4</v>
      </c>
      <c r="G30" s="1">
        <v>4</v>
      </c>
      <c r="H30" s="1">
        <v>5</v>
      </c>
      <c r="I30" s="1">
        <v>2</v>
      </c>
      <c r="J30" s="1">
        <v>2</v>
      </c>
      <c r="K30" s="1">
        <v>2</v>
      </c>
      <c r="L30" s="1">
        <v>5</v>
      </c>
      <c r="M30" s="1">
        <v>3</v>
      </c>
      <c r="N30" s="1">
        <v>4</v>
      </c>
      <c r="O30" s="1">
        <v>3</v>
      </c>
      <c r="P30" s="1">
        <v>3</v>
      </c>
      <c r="Q30" s="1">
        <v>5</v>
      </c>
      <c r="R30" s="1">
        <v>5</v>
      </c>
      <c r="S30" s="1">
        <v>5</v>
      </c>
      <c r="T30" s="1">
        <v>5</v>
      </c>
      <c r="U30" s="15">
        <f t="shared" si="0"/>
        <v>60</v>
      </c>
      <c r="V30" s="1">
        <v>1</v>
      </c>
      <c r="W30" s="1">
        <v>1</v>
      </c>
      <c r="X30" s="1">
        <v>1</v>
      </c>
      <c r="Y30" s="1">
        <v>4</v>
      </c>
      <c r="Z30" s="1">
        <v>4</v>
      </c>
      <c r="AA30" s="1">
        <v>3</v>
      </c>
      <c r="AB30" s="1">
        <v>4</v>
      </c>
      <c r="AC30" s="1">
        <v>2</v>
      </c>
      <c r="AD30" s="1">
        <v>2</v>
      </c>
      <c r="AE30" s="1">
        <v>5</v>
      </c>
      <c r="AF30" s="1">
        <v>3</v>
      </c>
      <c r="AG30" s="1">
        <v>5</v>
      </c>
      <c r="AH30" s="1">
        <v>5</v>
      </c>
      <c r="AI30" s="1">
        <v>4</v>
      </c>
      <c r="AJ30" s="1">
        <v>2</v>
      </c>
      <c r="AK30" s="1">
        <v>4</v>
      </c>
      <c r="AL30" s="1">
        <v>4</v>
      </c>
      <c r="AM30" s="1">
        <v>3</v>
      </c>
      <c r="AN30" s="15">
        <f t="shared" si="1"/>
        <v>57</v>
      </c>
      <c r="AO30" s="16">
        <f>AVERAGE(AN30,U30)</f>
        <v>58.5</v>
      </c>
      <c r="AP30" s="22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5">
        <f t="shared" si="17"/>
        <v>0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5">
        <f t="shared" si="3"/>
        <v>0</v>
      </c>
      <c r="BW30" s="16">
        <f t="shared" si="18"/>
        <v>0</v>
      </c>
      <c r="BX30" s="18">
        <f>(C30+D30+E30+F30+G30+V30+W30+X30+Y30+Z30)/2</f>
        <v>11</v>
      </c>
      <c r="BY30" s="18">
        <f>(H30+I30+J30+K30+L30+AA30+AB30+AC30+AD30+AE30)/2</f>
        <v>16</v>
      </c>
      <c r="BZ30" s="18">
        <f>(M30+N30+O30+AF30+AG30+AH30)/2</f>
        <v>11.5</v>
      </c>
      <c r="CA30" s="19">
        <f>(P30+Q30+AI30+AJ30)/2</f>
        <v>7</v>
      </c>
      <c r="CB30" s="18">
        <f>(R30+S30+T30+AK30+AL30+AM30)/2</f>
        <v>13</v>
      </c>
    </row>
    <row r="31" spans="1:80" x14ac:dyDescent="0.25">
      <c r="A31" s="1">
        <v>30</v>
      </c>
      <c r="B31" s="3" t="s">
        <v>38</v>
      </c>
      <c r="C31" s="1">
        <v>1</v>
      </c>
      <c r="D31" s="1">
        <v>1</v>
      </c>
      <c r="E31" s="1">
        <v>1</v>
      </c>
      <c r="F31" s="1">
        <v>3</v>
      </c>
      <c r="G31" s="1">
        <v>3</v>
      </c>
      <c r="H31" s="1">
        <v>5</v>
      </c>
      <c r="I31" s="1">
        <v>3</v>
      </c>
      <c r="J31" s="1">
        <v>1</v>
      </c>
      <c r="K31" s="1">
        <v>1</v>
      </c>
      <c r="L31" s="1">
        <v>5</v>
      </c>
      <c r="M31" s="1">
        <v>4</v>
      </c>
      <c r="N31" s="1">
        <v>4</v>
      </c>
      <c r="O31" s="1">
        <v>4</v>
      </c>
      <c r="P31" s="1">
        <v>3</v>
      </c>
      <c r="Q31" s="1">
        <v>5</v>
      </c>
      <c r="R31" s="1">
        <v>5</v>
      </c>
      <c r="S31" s="1">
        <v>4</v>
      </c>
      <c r="T31" s="1">
        <v>5</v>
      </c>
      <c r="U31" s="15">
        <f t="shared" si="0"/>
        <v>58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5">
        <f t="shared" si="1"/>
        <v>0</v>
      </c>
      <c r="AO31" s="16">
        <f>U31</f>
        <v>58</v>
      </c>
      <c r="AP31" s="20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5">
        <f t="shared" si="17"/>
        <v>0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5">
        <f t="shared" si="3"/>
        <v>0</v>
      </c>
      <c r="BW31" s="16">
        <f t="shared" si="18"/>
        <v>0</v>
      </c>
      <c r="BX31" s="18">
        <f>C31+D31+E31+F31+G31</f>
        <v>9</v>
      </c>
      <c r="BY31" s="18">
        <f>H31+I31+J31+K31+L31</f>
        <v>15</v>
      </c>
      <c r="BZ31" s="18">
        <f>M31+N31+O31</f>
        <v>12</v>
      </c>
      <c r="CA31" s="18">
        <f>P31+Q31</f>
        <v>8</v>
      </c>
      <c r="CB31" s="1">
        <f>R31+S31+T31</f>
        <v>14</v>
      </c>
    </row>
    <row r="32" spans="1:80" ht="30" x14ac:dyDescent="0.25">
      <c r="A32" s="1">
        <v>31</v>
      </c>
      <c r="B32" s="3" t="s">
        <v>52</v>
      </c>
      <c r="C32" s="1">
        <v>1</v>
      </c>
      <c r="D32" s="1">
        <v>1</v>
      </c>
      <c r="E32" s="1">
        <v>1</v>
      </c>
      <c r="F32" s="1">
        <v>5</v>
      </c>
      <c r="G32" s="1">
        <v>3</v>
      </c>
      <c r="H32" s="1">
        <v>5</v>
      </c>
      <c r="I32" s="1">
        <v>4</v>
      </c>
      <c r="J32" s="1">
        <v>2</v>
      </c>
      <c r="K32" s="1">
        <v>1</v>
      </c>
      <c r="L32" s="1">
        <v>5</v>
      </c>
      <c r="M32" s="1">
        <v>4</v>
      </c>
      <c r="N32" s="1">
        <v>5</v>
      </c>
      <c r="O32" s="1">
        <v>1</v>
      </c>
      <c r="P32" s="1">
        <v>3</v>
      </c>
      <c r="Q32" s="1">
        <v>5</v>
      </c>
      <c r="R32" s="1">
        <v>5</v>
      </c>
      <c r="S32" s="1">
        <v>5</v>
      </c>
      <c r="T32" s="1">
        <v>5</v>
      </c>
      <c r="U32" s="15">
        <f t="shared" si="0"/>
        <v>61</v>
      </c>
      <c r="V32" s="1">
        <v>1</v>
      </c>
      <c r="W32" s="1">
        <v>1</v>
      </c>
      <c r="X32" s="1">
        <v>1</v>
      </c>
      <c r="Y32" s="1">
        <v>4</v>
      </c>
      <c r="Z32" s="1">
        <v>3</v>
      </c>
      <c r="AA32" s="1">
        <v>5</v>
      </c>
      <c r="AB32" s="1">
        <v>4</v>
      </c>
      <c r="AC32" s="1">
        <v>2</v>
      </c>
      <c r="AD32" s="1">
        <v>1</v>
      </c>
      <c r="AE32" s="1">
        <v>5</v>
      </c>
      <c r="AF32" s="1">
        <v>3</v>
      </c>
      <c r="AG32" s="1">
        <v>4</v>
      </c>
      <c r="AH32" s="1">
        <v>4</v>
      </c>
      <c r="AI32" s="1">
        <v>2</v>
      </c>
      <c r="AJ32" s="1">
        <v>2</v>
      </c>
      <c r="AK32" s="1">
        <v>5</v>
      </c>
      <c r="AL32" s="1">
        <v>5</v>
      </c>
      <c r="AM32" s="1">
        <v>2</v>
      </c>
      <c r="AN32" s="15">
        <f t="shared" si="1"/>
        <v>54</v>
      </c>
      <c r="AO32" s="16">
        <f>AVERAGE(AN32,U32)</f>
        <v>57.5</v>
      </c>
      <c r="AP32" s="2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5">
        <f t="shared" si="17"/>
        <v>0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5">
        <f t="shared" si="3"/>
        <v>0</v>
      </c>
      <c r="BW32" s="16">
        <f t="shared" si="18"/>
        <v>0</v>
      </c>
      <c r="BX32" s="18">
        <f>(C32+D32+E32+F32+G32+V32+W32+X32+Y32+Z32)/2</f>
        <v>10.5</v>
      </c>
      <c r="BY32" s="18">
        <f>(H32+I32+J32+K32+L32+AA32+AB32+AC32+AD32+AE32)/2</f>
        <v>17</v>
      </c>
      <c r="BZ32" s="18">
        <f>(M32+N32+O32+AF32+AG32+AH32)/2</f>
        <v>10.5</v>
      </c>
      <c r="CA32" s="19">
        <f>(P32+Q32+AI32+AJ32)/2</f>
        <v>6</v>
      </c>
      <c r="CB32" s="18">
        <f>(R32+S32+T32+AK32+AL32+AM32)/2</f>
        <v>13.5</v>
      </c>
    </row>
    <row r="33" spans="1:80" x14ac:dyDescent="0.25">
      <c r="A33" s="1">
        <v>32</v>
      </c>
      <c r="B33" s="6" t="s">
        <v>43</v>
      </c>
      <c r="C33" s="1">
        <v>1</v>
      </c>
      <c r="D33" s="1">
        <v>1</v>
      </c>
      <c r="E33" s="1">
        <v>1</v>
      </c>
      <c r="F33" s="1">
        <v>4</v>
      </c>
      <c r="G33" s="1">
        <v>3</v>
      </c>
      <c r="H33" s="1">
        <v>2</v>
      </c>
      <c r="I33" s="1">
        <v>3</v>
      </c>
      <c r="J33" s="1">
        <v>4</v>
      </c>
      <c r="K33" s="1">
        <v>3</v>
      </c>
      <c r="L33" s="1">
        <v>5</v>
      </c>
      <c r="M33" s="1">
        <v>3</v>
      </c>
      <c r="N33" s="1">
        <v>5</v>
      </c>
      <c r="O33" s="1">
        <v>3</v>
      </c>
      <c r="P33" s="1">
        <v>3</v>
      </c>
      <c r="Q33" s="1">
        <v>5</v>
      </c>
      <c r="R33" s="1">
        <v>5</v>
      </c>
      <c r="S33" s="1">
        <v>5</v>
      </c>
      <c r="T33" s="1">
        <v>5</v>
      </c>
      <c r="U33" s="15">
        <f t="shared" si="0"/>
        <v>61</v>
      </c>
      <c r="V33" s="1">
        <v>1</v>
      </c>
      <c r="W33" s="1">
        <v>1</v>
      </c>
      <c r="X33" s="1">
        <v>1</v>
      </c>
      <c r="Y33" s="1">
        <v>4</v>
      </c>
      <c r="Z33" s="1">
        <v>4</v>
      </c>
      <c r="AA33" s="1">
        <v>3</v>
      </c>
      <c r="AB33" s="1">
        <v>2</v>
      </c>
      <c r="AC33" s="1">
        <v>2</v>
      </c>
      <c r="AD33" s="1">
        <v>2</v>
      </c>
      <c r="AE33" s="1">
        <v>5</v>
      </c>
      <c r="AF33" s="1">
        <v>4</v>
      </c>
      <c r="AG33" s="1">
        <v>4</v>
      </c>
      <c r="AH33" s="1">
        <v>5</v>
      </c>
      <c r="AI33" s="1">
        <v>4</v>
      </c>
      <c r="AJ33" s="1">
        <v>3</v>
      </c>
      <c r="AK33" s="1">
        <v>4</v>
      </c>
      <c r="AL33" s="1">
        <v>3</v>
      </c>
      <c r="AM33" s="1">
        <v>2</v>
      </c>
      <c r="AN33" s="15">
        <f t="shared" si="1"/>
        <v>54</v>
      </c>
      <c r="AO33" s="16">
        <f>AVERAGE(AN33,U33)</f>
        <v>57.5</v>
      </c>
      <c r="AP33" s="2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5">
        <f t="shared" si="17"/>
        <v>0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5">
        <f t="shared" si="3"/>
        <v>0</v>
      </c>
      <c r="BW33" s="16">
        <f t="shared" si="18"/>
        <v>0</v>
      </c>
      <c r="BX33" s="18">
        <f>(C33+D33+E33+F33+G33+V33+W33+X33+Y33+Z33)/2</f>
        <v>10.5</v>
      </c>
      <c r="BY33" s="18">
        <f>(H33+I33+J33+K33+L33+AA33+AB33+AC33+AD33+AE33)/2</f>
        <v>15.5</v>
      </c>
      <c r="BZ33" s="18">
        <f>(M33+N33+O33+AF33+AG33+AH33)/2</f>
        <v>12</v>
      </c>
      <c r="CA33" s="19">
        <f>(P33+Q33+AI33+AJ33)/2</f>
        <v>7.5</v>
      </c>
      <c r="CB33" s="18">
        <f>(R33+S33+T33+AK33+AL33+AM33)/2</f>
        <v>12</v>
      </c>
    </row>
    <row r="34" spans="1:80" ht="30" x14ac:dyDescent="0.25">
      <c r="A34" s="1">
        <v>33</v>
      </c>
      <c r="B34" s="6" t="s">
        <v>36</v>
      </c>
      <c r="C34" s="1">
        <v>1</v>
      </c>
      <c r="D34" s="1">
        <v>1</v>
      </c>
      <c r="E34" s="1">
        <v>1</v>
      </c>
      <c r="F34" s="1">
        <v>3</v>
      </c>
      <c r="G34" s="1">
        <v>3</v>
      </c>
      <c r="H34" s="1">
        <v>2</v>
      </c>
      <c r="I34" s="1">
        <v>3</v>
      </c>
      <c r="J34" s="1">
        <v>1</v>
      </c>
      <c r="K34" s="1">
        <v>4</v>
      </c>
      <c r="L34" s="1">
        <v>5</v>
      </c>
      <c r="M34" s="1">
        <v>4</v>
      </c>
      <c r="N34" s="1">
        <v>5</v>
      </c>
      <c r="O34" s="1">
        <v>4</v>
      </c>
      <c r="P34" s="1">
        <v>3</v>
      </c>
      <c r="Q34" s="1">
        <v>5</v>
      </c>
      <c r="R34" s="1">
        <v>4</v>
      </c>
      <c r="S34" s="1">
        <v>4</v>
      </c>
      <c r="T34" s="1">
        <v>4</v>
      </c>
      <c r="U34" s="15">
        <f t="shared" si="0"/>
        <v>57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5">
        <f t="shared" si="1"/>
        <v>0</v>
      </c>
      <c r="AO34" s="16">
        <f>U34</f>
        <v>57</v>
      </c>
      <c r="AP34" s="2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5">
        <f t="shared" si="17"/>
        <v>0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5">
        <f t="shared" si="3"/>
        <v>0</v>
      </c>
      <c r="BW34" s="16">
        <f t="shared" si="18"/>
        <v>0</v>
      </c>
      <c r="BX34" s="18">
        <f>C34+D34+E34+F34+G34</f>
        <v>9</v>
      </c>
      <c r="BY34" s="18">
        <f>H34+I34+J34+K34+L34</f>
        <v>15</v>
      </c>
      <c r="BZ34" s="18">
        <f>M34+N34+O34</f>
        <v>13</v>
      </c>
      <c r="CA34" s="18">
        <f>P34+Q34</f>
        <v>8</v>
      </c>
      <c r="CB34" s="1">
        <f>R34+S34+T34</f>
        <v>12</v>
      </c>
    </row>
    <row r="35" spans="1:80" ht="30" x14ac:dyDescent="0.25">
      <c r="A35" s="1">
        <v>34</v>
      </c>
      <c r="B35" s="6" t="s">
        <v>41</v>
      </c>
      <c r="C35" s="1">
        <v>1</v>
      </c>
      <c r="D35" s="1">
        <v>1</v>
      </c>
      <c r="E35" s="1">
        <v>1</v>
      </c>
      <c r="F35" s="1">
        <v>5</v>
      </c>
      <c r="G35" s="1">
        <v>4</v>
      </c>
      <c r="H35" s="1">
        <v>5</v>
      </c>
      <c r="I35" s="1">
        <v>5</v>
      </c>
      <c r="J35" s="1">
        <v>2</v>
      </c>
      <c r="K35" s="1">
        <v>1</v>
      </c>
      <c r="L35" s="1">
        <v>5</v>
      </c>
      <c r="M35" s="1">
        <v>4</v>
      </c>
      <c r="N35" s="1">
        <v>5</v>
      </c>
      <c r="O35" s="1">
        <v>2</v>
      </c>
      <c r="P35" s="1">
        <v>3</v>
      </c>
      <c r="Q35" s="1">
        <v>5</v>
      </c>
      <c r="R35" s="1">
        <v>5</v>
      </c>
      <c r="S35" s="1">
        <v>5</v>
      </c>
      <c r="T35" s="1">
        <v>5</v>
      </c>
      <c r="U35" s="15">
        <f t="shared" si="0"/>
        <v>64</v>
      </c>
      <c r="V35" s="1">
        <v>1</v>
      </c>
      <c r="W35" s="1">
        <v>1</v>
      </c>
      <c r="X35" s="1">
        <v>1</v>
      </c>
      <c r="Y35" s="1">
        <v>5</v>
      </c>
      <c r="Z35" s="1">
        <v>4</v>
      </c>
      <c r="AA35" s="1">
        <v>5</v>
      </c>
      <c r="AB35" s="1">
        <v>3</v>
      </c>
      <c r="AC35" s="1">
        <v>2</v>
      </c>
      <c r="AD35" s="1">
        <v>3</v>
      </c>
      <c r="AE35" s="1">
        <v>5</v>
      </c>
      <c r="AF35" s="1">
        <v>4</v>
      </c>
      <c r="AG35" s="1">
        <v>5</v>
      </c>
      <c r="AH35" s="1">
        <v>4</v>
      </c>
      <c r="AI35" s="1">
        <v>5</v>
      </c>
      <c r="AJ35" s="1">
        <v>3</v>
      </c>
      <c r="AK35" s="1">
        <v>3</v>
      </c>
      <c r="AL35" s="1">
        <v>3</v>
      </c>
      <c r="AM35" s="1">
        <v>3</v>
      </c>
      <c r="AN35" s="15">
        <f t="shared" si="1"/>
        <v>60</v>
      </c>
      <c r="AO35" s="16">
        <f>AVERAGE(AN35,U35)</f>
        <v>62</v>
      </c>
      <c r="AP35" s="22">
        <v>6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5">
        <f t="shared" si="17"/>
        <v>0</v>
      </c>
      <c r="BG35" s="1">
        <v>1</v>
      </c>
      <c r="BH35" s="1">
        <v>1</v>
      </c>
      <c r="BI35" s="1">
        <v>1</v>
      </c>
      <c r="BJ35" s="1">
        <v>5</v>
      </c>
      <c r="BK35" s="1">
        <v>3</v>
      </c>
      <c r="BL35" s="1">
        <v>4</v>
      </c>
      <c r="BM35" s="1">
        <v>4</v>
      </c>
      <c r="BN35" s="1">
        <v>2</v>
      </c>
      <c r="BO35" s="1">
        <v>5</v>
      </c>
      <c r="BP35" s="1">
        <v>4</v>
      </c>
      <c r="BQ35" s="1">
        <v>4</v>
      </c>
      <c r="BR35" s="1">
        <v>3</v>
      </c>
      <c r="BS35" s="1">
        <v>2</v>
      </c>
      <c r="BT35" s="1">
        <v>4</v>
      </c>
      <c r="BU35" s="1">
        <v>3</v>
      </c>
      <c r="BV35" s="15">
        <f>SUM(BG35:BU35)*1.2</f>
        <v>55.199999999999996</v>
      </c>
      <c r="BW35" s="16">
        <f>BV35</f>
        <v>55.199999999999996</v>
      </c>
      <c r="BX35" s="18">
        <f>(C35+D35+E35+F35+G35+V35+W35+X35+Y35+Z35+BG35+BH35+BI35+BJ35+BK35)/3</f>
        <v>11.666666666666666</v>
      </c>
      <c r="BY35" s="18">
        <f>(H35+I35+J35+K35+L35+AA35+AB35+AC35+AD35+AE35+BL35+BM35+BN35)/3</f>
        <v>15.333333333333334</v>
      </c>
      <c r="BZ35" s="18">
        <f>(M35+N35+O35+AF35+AG35+AH35+BO35)/3</f>
        <v>9.6666666666666661</v>
      </c>
      <c r="CA35" s="19">
        <f>(P35+Q35+AI35+AJ35+BP35+BQ35+BR35)/3</f>
        <v>9</v>
      </c>
      <c r="CB35" s="18">
        <f>(R35+S35+T35+AK35+AL35+AM35+BS35+BT35+BU35)/3</f>
        <v>11</v>
      </c>
    </row>
    <row r="36" spans="1:80" ht="30" x14ac:dyDescent="0.25">
      <c r="A36" s="1">
        <v>35</v>
      </c>
      <c r="B36" s="3" t="s">
        <v>71</v>
      </c>
      <c r="C36" s="1">
        <v>1</v>
      </c>
      <c r="D36" s="1">
        <v>1</v>
      </c>
      <c r="E36" s="1">
        <v>1</v>
      </c>
      <c r="F36" s="1">
        <v>3</v>
      </c>
      <c r="G36" s="1">
        <v>3</v>
      </c>
      <c r="H36" s="1">
        <v>5</v>
      </c>
      <c r="I36" s="1">
        <v>2</v>
      </c>
      <c r="J36" s="1">
        <v>1</v>
      </c>
      <c r="K36" s="1">
        <v>4</v>
      </c>
      <c r="L36" s="1">
        <v>5</v>
      </c>
      <c r="M36" s="1">
        <v>4</v>
      </c>
      <c r="N36" s="1">
        <v>5</v>
      </c>
      <c r="O36" s="1">
        <v>3</v>
      </c>
      <c r="P36" s="1">
        <v>3</v>
      </c>
      <c r="Q36" s="1">
        <v>5</v>
      </c>
      <c r="R36" s="1">
        <v>5</v>
      </c>
      <c r="S36" s="1">
        <v>5</v>
      </c>
      <c r="T36" s="1">
        <v>5</v>
      </c>
      <c r="U36" s="15">
        <f t="shared" si="0"/>
        <v>61</v>
      </c>
      <c r="V36" s="1">
        <v>1</v>
      </c>
      <c r="W36" s="1">
        <v>1</v>
      </c>
      <c r="X36" s="1">
        <v>1</v>
      </c>
      <c r="Y36" s="1">
        <v>4</v>
      </c>
      <c r="Z36" s="1">
        <v>3</v>
      </c>
      <c r="AA36" s="1">
        <v>4</v>
      </c>
      <c r="AB36" s="1">
        <v>3</v>
      </c>
      <c r="AC36" s="1">
        <v>2</v>
      </c>
      <c r="AD36" s="1">
        <v>2</v>
      </c>
      <c r="AE36" s="1">
        <v>5</v>
      </c>
      <c r="AF36" s="1">
        <v>3</v>
      </c>
      <c r="AG36" s="1">
        <v>5</v>
      </c>
      <c r="AH36" s="1">
        <v>5</v>
      </c>
      <c r="AI36" s="1">
        <v>2</v>
      </c>
      <c r="AJ36" s="1">
        <v>3</v>
      </c>
      <c r="AK36" s="1">
        <v>4</v>
      </c>
      <c r="AL36" s="1">
        <v>2</v>
      </c>
      <c r="AM36" s="1">
        <v>2</v>
      </c>
      <c r="AN36" s="15">
        <f t="shared" si="1"/>
        <v>52</v>
      </c>
      <c r="AO36" s="16">
        <f>AVERAGE(AN36,U36)</f>
        <v>56.5</v>
      </c>
      <c r="AP36" s="22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5">
        <f t="shared" si="17"/>
        <v>0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5">
        <f>SUM(BG36:BU36)</f>
        <v>0</v>
      </c>
      <c r="BW36" s="16">
        <f>AVERAGE(BF36,BV36)</f>
        <v>0</v>
      </c>
      <c r="BX36" s="18">
        <f>(C36+D36+E36+F36+G36+V36+W36+X36+Y36+Z36)/2</f>
        <v>9.5</v>
      </c>
      <c r="BY36" s="18">
        <f>(H36+I36+J36+K36+L36+AA36+AB36+AC36+AD36+AE36)/2</f>
        <v>16.5</v>
      </c>
      <c r="BZ36" s="18">
        <f>(M36+N36+O36+AF36+AG36+AH36)/2</f>
        <v>12.5</v>
      </c>
      <c r="CA36" s="19">
        <f>(P36+Q36+AI36+AJ36)/2</f>
        <v>6.5</v>
      </c>
      <c r="CB36" s="18">
        <f>(R36+S36+T36+AK36+AL36+AM36)/2</f>
        <v>11.5</v>
      </c>
    </row>
    <row r="37" spans="1:80" x14ac:dyDescent="0.25">
      <c r="A37" s="1">
        <v>36</v>
      </c>
      <c r="B37" s="7" t="s">
        <v>51</v>
      </c>
      <c r="C37" s="23">
        <v>1</v>
      </c>
      <c r="D37" s="23">
        <v>1</v>
      </c>
      <c r="E37" s="23">
        <v>1</v>
      </c>
      <c r="F37" s="23">
        <v>5</v>
      </c>
      <c r="G37" s="23">
        <v>2</v>
      </c>
      <c r="H37" s="23">
        <v>4</v>
      </c>
      <c r="I37" s="23">
        <v>3</v>
      </c>
      <c r="J37" s="23">
        <v>3</v>
      </c>
      <c r="K37" s="23">
        <v>4</v>
      </c>
      <c r="L37" s="23">
        <v>4</v>
      </c>
      <c r="M37" s="23">
        <v>5</v>
      </c>
      <c r="N37" s="23">
        <v>3</v>
      </c>
      <c r="O37" s="23">
        <v>3</v>
      </c>
      <c r="P37" s="23">
        <v>4</v>
      </c>
      <c r="Q37" s="23">
        <v>2</v>
      </c>
      <c r="R37" s="23">
        <v>4</v>
      </c>
      <c r="S37" s="23">
        <v>3</v>
      </c>
      <c r="T37" s="23">
        <v>4</v>
      </c>
      <c r="U37" s="15">
        <f t="shared" si="0"/>
        <v>56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5">
        <f t="shared" si="1"/>
        <v>0</v>
      </c>
      <c r="AO37" s="16">
        <f>U37</f>
        <v>56</v>
      </c>
      <c r="AP37" s="20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5">
        <f t="shared" si="17"/>
        <v>0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5">
        <f>SUM(BG37:BU37)</f>
        <v>0</v>
      </c>
      <c r="BW37" s="16">
        <f>AVERAGE(BF37,BV37)</f>
        <v>0</v>
      </c>
      <c r="BX37" s="18">
        <f>C37+D37+E37+F37+G37</f>
        <v>10</v>
      </c>
      <c r="BY37" s="18">
        <f>H37+I37+J37+K37+L37</f>
        <v>18</v>
      </c>
      <c r="BZ37" s="18">
        <f>M37+N37+O37</f>
        <v>11</v>
      </c>
      <c r="CA37" s="18">
        <f>P37+Q37</f>
        <v>6</v>
      </c>
      <c r="CB37" s="1">
        <f>R37+S37+T37</f>
        <v>11</v>
      </c>
    </row>
    <row r="38" spans="1:80" ht="30" x14ac:dyDescent="0.25">
      <c r="A38" s="1">
        <v>37</v>
      </c>
      <c r="B38" s="3" t="s">
        <v>44</v>
      </c>
      <c r="C38" s="1">
        <v>1</v>
      </c>
      <c r="D38" s="1">
        <v>1</v>
      </c>
      <c r="E38" s="1">
        <v>1</v>
      </c>
      <c r="F38" s="1">
        <v>4</v>
      </c>
      <c r="G38" s="1">
        <v>2</v>
      </c>
      <c r="H38" s="1">
        <v>2</v>
      </c>
      <c r="I38" s="1">
        <v>2</v>
      </c>
      <c r="J38" s="1">
        <v>3</v>
      </c>
      <c r="K38" s="1">
        <v>1</v>
      </c>
      <c r="L38" s="1">
        <v>5</v>
      </c>
      <c r="M38" s="1">
        <v>3</v>
      </c>
      <c r="N38" s="1">
        <v>5</v>
      </c>
      <c r="O38" s="1">
        <v>3</v>
      </c>
      <c r="P38" s="1">
        <v>3</v>
      </c>
      <c r="Q38" s="1">
        <v>5</v>
      </c>
      <c r="R38" s="1">
        <v>5</v>
      </c>
      <c r="S38" s="1">
        <v>5</v>
      </c>
      <c r="T38" s="1">
        <v>5</v>
      </c>
      <c r="U38" s="15">
        <f t="shared" si="0"/>
        <v>56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5">
        <f t="shared" si="1"/>
        <v>0</v>
      </c>
      <c r="AO38" s="16">
        <f>U38</f>
        <v>56</v>
      </c>
      <c r="AP38" s="17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5">
        <f t="shared" si="17"/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5">
        <f>SUM(BG38:BU38)</f>
        <v>0</v>
      </c>
      <c r="BW38" s="16">
        <f>AVERAGE(BF38,BV38)</f>
        <v>0</v>
      </c>
      <c r="BX38" s="18">
        <f>C38+D38+E38+F38+G38</f>
        <v>9</v>
      </c>
      <c r="BY38" s="18">
        <f>H38+I38+J38+K38+L38</f>
        <v>13</v>
      </c>
      <c r="BZ38" s="18">
        <f>M38+N38+O38</f>
        <v>11</v>
      </c>
      <c r="CA38" s="18">
        <f>P38+Q38</f>
        <v>8</v>
      </c>
      <c r="CB38" s="1">
        <f>R38+S38+T38</f>
        <v>15</v>
      </c>
    </row>
    <row r="39" spans="1:80" ht="30" x14ac:dyDescent="0.25">
      <c r="A39" s="1">
        <v>38</v>
      </c>
      <c r="B39" s="3" t="s">
        <v>59</v>
      </c>
      <c r="C39" s="1">
        <v>1</v>
      </c>
      <c r="D39" s="1">
        <v>1</v>
      </c>
      <c r="E39" s="1">
        <v>1</v>
      </c>
      <c r="F39" s="1">
        <v>3</v>
      </c>
      <c r="G39" s="1">
        <v>4</v>
      </c>
      <c r="H39" s="1">
        <v>5</v>
      </c>
      <c r="I39" s="1">
        <v>3</v>
      </c>
      <c r="J39" s="1">
        <v>4</v>
      </c>
      <c r="K39" s="1">
        <v>4</v>
      </c>
      <c r="L39" s="1">
        <v>5</v>
      </c>
      <c r="M39" s="1">
        <v>4</v>
      </c>
      <c r="N39" s="1">
        <v>5</v>
      </c>
      <c r="O39" s="1">
        <v>1</v>
      </c>
      <c r="P39" s="1">
        <v>3</v>
      </c>
      <c r="Q39" s="1">
        <v>5</v>
      </c>
      <c r="R39" s="1">
        <v>5</v>
      </c>
      <c r="S39" s="1">
        <v>5</v>
      </c>
      <c r="T39" s="1">
        <v>5</v>
      </c>
      <c r="U39" s="15">
        <f t="shared" si="0"/>
        <v>64</v>
      </c>
      <c r="V39" s="1">
        <v>1</v>
      </c>
      <c r="W39" s="1">
        <v>1</v>
      </c>
      <c r="X39" s="1">
        <v>1</v>
      </c>
      <c r="Y39" s="1">
        <v>5</v>
      </c>
      <c r="Z39" s="1">
        <v>3</v>
      </c>
      <c r="AA39" s="1">
        <v>5</v>
      </c>
      <c r="AB39" s="1">
        <v>2</v>
      </c>
      <c r="AC39" s="1">
        <v>2</v>
      </c>
      <c r="AD39" s="1">
        <v>2</v>
      </c>
      <c r="AE39" s="1">
        <v>5</v>
      </c>
      <c r="AF39" s="1">
        <v>4</v>
      </c>
      <c r="AG39" s="1">
        <v>5</v>
      </c>
      <c r="AH39" s="1">
        <v>5</v>
      </c>
      <c r="AI39" s="1">
        <v>3</v>
      </c>
      <c r="AJ39" s="1">
        <v>2</v>
      </c>
      <c r="AK39" s="1">
        <v>5</v>
      </c>
      <c r="AL39" s="1">
        <v>5</v>
      </c>
      <c r="AM39" s="1">
        <v>3</v>
      </c>
      <c r="AN39" s="15">
        <f t="shared" si="1"/>
        <v>59</v>
      </c>
      <c r="AO39" s="16">
        <f>AVERAGE(AN39,U39)</f>
        <v>61.5</v>
      </c>
      <c r="AP39" s="22">
        <v>5</v>
      </c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5">
        <f t="shared" si="17"/>
        <v>0</v>
      </c>
      <c r="BG39" s="1">
        <v>1</v>
      </c>
      <c r="BH39" s="1">
        <v>1</v>
      </c>
      <c r="BI39" s="1">
        <v>1</v>
      </c>
      <c r="BJ39" s="1">
        <v>5</v>
      </c>
      <c r="BK39" s="1">
        <v>3</v>
      </c>
      <c r="BL39" s="1">
        <v>3</v>
      </c>
      <c r="BM39" s="1">
        <v>3</v>
      </c>
      <c r="BN39" s="1">
        <v>2</v>
      </c>
      <c r="BO39" s="1">
        <v>2</v>
      </c>
      <c r="BP39" s="1">
        <v>3</v>
      </c>
      <c r="BQ39" s="1">
        <v>3</v>
      </c>
      <c r="BR39" s="1">
        <v>4</v>
      </c>
      <c r="BS39" s="1">
        <v>2</v>
      </c>
      <c r="BT39" s="1">
        <v>3</v>
      </c>
      <c r="BU39" s="1">
        <v>3</v>
      </c>
      <c r="BV39" s="15">
        <f>SUM(BG39:BU39)*1.2</f>
        <v>46.8</v>
      </c>
      <c r="BW39" s="16">
        <f>BV39</f>
        <v>46.8</v>
      </c>
      <c r="BX39" s="18">
        <f>(C39+D39+E39+F39+G39+V39+W39+X39+Y39+Z39+BG39+BH39+BI39+BJ39+BK39)/3</f>
        <v>10.666666666666666</v>
      </c>
      <c r="BY39" s="18">
        <f>(H39+I39+J39+K39+L39+AA39+AB39+AC39+AD39+AE39+BL39+BM39+BN39)/3</f>
        <v>15</v>
      </c>
      <c r="BZ39" s="18">
        <f>(M39+N39+O39+AF39+AG39+AH39+BO39)/3</f>
        <v>8.6666666666666661</v>
      </c>
      <c r="CA39" s="19">
        <f>(P39+Q39+AI39+AJ39+BP39+BQ39+BR39)/3</f>
        <v>7.666666666666667</v>
      </c>
      <c r="CB39" s="18">
        <f>(R39+S39+T39+AK39+AL39+AM39+BS39+BT39+BU39)/3</f>
        <v>12</v>
      </c>
    </row>
    <row r="40" spans="1:80" ht="30" x14ac:dyDescent="0.25">
      <c r="A40" s="1">
        <v>39</v>
      </c>
      <c r="B40" s="3" t="s">
        <v>40</v>
      </c>
      <c r="C40" s="1">
        <v>1</v>
      </c>
      <c r="D40" s="1">
        <v>1</v>
      </c>
      <c r="E40" s="1">
        <v>1</v>
      </c>
      <c r="F40" s="1">
        <v>3</v>
      </c>
      <c r="G40" s="1">
        <v>3</v>
      </c>
      <c r="H40" s="1">
        <v>2</v>
      </c>
      <c r="I40" s="1">
        <v>3</v>
      </c>
      <c r="J40" s="1">
        <v>2</v>
      </c>
      <c r="K40" s="1">
        <v>3</v>
      </c>
      <c r="L40" s="1">
        <v>5</v>
      </c>
      <c r="M40" s="1">
        <v>3</v>
      </c>
      <c r="N40" s="1">
        <v>5</v>
      </c>
      <c r="O40" s="1">
        <v>2</v>
      </c>
      <c r="P40" s="1">
        <v>3</v>
      </c>
      <c r="Q40" s="1">
        <v>5</v>
      </c>
      <c r="R40" s="1">
        <v>5</v>
      </c>
      <c r="S40" s="1">
        <v>2</v>
      </c>
      <c r="T40" s="1">
        <v>5</v>
      </c>
      <c r="U40" s="15">
        <f t="shared" si="0"/>
        <v>54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5">
        <f t="shared" si="1"/>
        <v>0</v>
      </c>
      <c r="AO40" s="16">
        <f>U40</f>
        <v>54</v>
      </c>
      <c r="AP40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5">
        <f t="shared" si="17"/>
        <v>0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5">
        <f>SUM(BG40:BU40)</f>
        <v>0</v>
      </c>
      <c r="BW40" s="16">
        <f>AVERAGE(BF40,BV40)</f>
        <v>0</v>
      </c>
      <c r="BX40" s="18">
        <f>C40+D40+E40+F40+G40</f>
        <v>9</v>
      </c>
      <c r="BY40" s="18">
        <f>H40+I40+J40+K40+L40</f>
        <v>15</v>
      </c>
      <c r="BZ40" s="18">
        <f>M40+N40+O40</f>
        <v>10</v>
      </c>
      <c r="CA40" s="18">
        <f>P40+Q40</f>
        <v>8</v>
      </c>
      <c r="CB40" s="1">
        <f>R40+S40+T40</f>
        <v>12</v>
      </c>
    </row>
    <row r="41" spans="1:80" x14ac:dyDescent="0.25">
      <c r="A41" s="1">
        <v>40</v>
      </c>
      <c r="B41" s="6" t="s">
        <v>72</v>
      </c>
      <c r="C41" s="1">
        <v>1</v>
      </c>
      <c r="D41" s="1">
        <v>1</v>
      </c>
      <c r="E41" s="1">
        <v>1</v>
      </c>
      <c r="F41" s="1">
        <v>4</v>
      </c>
      <c r="G41" s="1">
        <v>3</v>
      </c>
      <c r="H41" s="1">
        <v>3</v>
      </c>
      <c r="I41" s="1">
        <v>3</v>
      </c>
      <c r="J41" s="1">
        <v>3</v>
      </c>
      <c r="K41" s="1">
        <v>2</v>
      </c>
      <c r="L41" s="1">
        <v>2</v>
      </c>
      <c r="M41" s="1">
        <v>4</v>
      </c>
      <c r="N41" s="1">
        <v>5</v>
      </c>
      <c r="O41" s="1">
        <v>3</v>
      </c>
      <c r="P41" s="1">
        <v>2</v>
      </c>
      <c r="Q41" s="1">
        <v>3</v>
      </c>
      <c r="R41" s="1">
        <v>5</v>
      </c>
      <c r="S41" s="1">
        <v>1</v>
      </c>
      <c r="T41" s="1">
        <v>5</v>
      </c>
      <c r="U41" s="15">
        <f t="shared" si="0"/>
        <v>51</v>
      </c>
      <c r="V41" s="1">
        <v>1</v>
      </c>
      <c r="W41" s="1">
        <v>1</v>
      </c>
      <c r="X41" s="1">
        <v>1</v>
      </c>
      <c r="Y41" s="1">
        <v>4</v>
      </c>
      <c r="Z41" s="1">
        <v>3</v>
      </c>
      <c r="AA41" s="1">
        <v>4</v>
      </c>
      <c r="AB41" s="1">
        <v>3</v>
      </c>
      <c r="AC41" s="1">
        <v>3</v>
      </c>
      <c r="AD41" s="1">
        <v>2</v>
      </c>
      <c r="AE41" s="1">
        <v>5</v>
      </c>
      <c r="AF41" s="1">
        <v>4</v>
      </c>
      <c r="AG41" s="1">
        <v>5</v>
      </c>
      <c r="AH41" s="1">
        <v>5</v>
      </c>
      <c r="AI41" s="1">
        <v>3</v>
      </c>
      <c r="AJ41" s="1">
        <v>3</v>
      </c>
      <c r="AK41" s="1">
        <v>3</v>
      </c>
      <c r="AL41" s="1">
        <v>3</v>
      </c>
      <c r="AM41" s="1">
        <v>3</v>
      </c>
      <c r="AN41" s="15">
        <f t="shared" si="1"/>
        <v>56</v>
      </c>
      <c r="AO41" s="16">
        <f>AVERAGE(AN41,U41)</f>
        <v>53.5</v>
      </c>
      <c r="AP41" s="17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5">
        <f t="shared" si="17"/>
        <v>0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5">
        <f>SUM(BG41:BU41)</f>
        <v>0</v>
      </c>
      <c r="BW41" s="16">
        <f>AVERAGE(BF41,BV41)</f>
        <v>0</v>
      </c>
      <c r="BX41" s="18">
        <f>(C41+D41+E41+F41+G41+V41+W41+X41+Y41+Z41)/2</f>
        <v>10</v>
      </c>
      <c r="BY41" s="18">
        <f>(H41+I41+J41+K41+L41+AA41+AB41+AC41+AD41+AE41)/2</f>
        <v>15</v>
      </c>
      <c r="BZ41" s="18">
        <f>(M41+N41+O41+AF41+AG41+AH41)/2</f>
        <v>13</v>
      </c>
      <c r="CA41" s="19">
        <f>(P41+Q41+AI41+AJ41)/2</f>
        <v>5.5</v>
      </c>
      <c r="CB41" s="18">
        <f>(R41+S41+T41+AK41+AL41+AM41)/2</f>
        <v>10</v>
      </c>
    </row>
    <row r="42" spans="1:80" x14ac:dyDescent="0.25">
      <c r="A42" s="1">
        <v>41</v>
      </c>
      <c r="B42" s="7" t="s">
        <v>74</v>
      </c>
      <c r="C42" s="1">
        <v>1</v>
      </c>
      <c r="D42" s="1">
        <v>0</v>
      </c>
      <c r="E42" s="1">
        <v>0</v>
      </c>
      <c r="F42" s="1">
        <v>3</v>
      </c>
      <c r="G42" s="1">
        <v>3</v>
      </c>
      <c r="H42" s="1">
        <v>3</v>
      </c>
      <c r="I42" s="1">
        <v>4</v>
      </c>
      <c r="J42" s="1">
        <v>3</v>
      </c>
      <c r="K42" s="1">
        <v>4</v>
      </c>
      <c r="L42" s="1">
        <v>4</v>
      </c>
      <c r="M42" s="1">
        <v>5</v>
      </c>
      <c r="N42" s="1">
        <v>4</v>
      </c>
      <c r="O42" s="1">
        <v>3</v>
      </c>
      <c r="P42" s="1">
        <v>2</v>
      </c>
      <c r="Q42" s="1">
        <v>3</v>
      </c>
      <c r="R42" s="1">
        <v>4</v>
      </c>
      <c r="S42" s="1">
        <v>3</v>
      </c>
      <c r="T42" s="1">
        <v>4</v>
      </c>
      <c r="U42" s="15">
        <f t="shared" si="0"/>
        <v>53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5">
        <f t="shared" si="1"/>
        <v>0</v>
      </c>
      <c r="AO42" s="16">
        <f>U42</f>
        <v>53</v>
      </c>
      <c r="AP42" s="20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5">
        <f t="shared" si="17"/>
        <v>0</v>
      </c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5">
        <f>SUM(BG42:BU42)</f>
        <v>0</v>
      </c>
      <c r="BW42" s="16">
        <f>AVERAGE(BF42,BV42)</f>
        <v>0</v>
      </c>
      <c r="BX42" s="18">
        <f>C42+D42+E42+F42+G42</f>
        <v>7</v>
      </c>
      <c r="BY42" s="18">
        <f>H42+I42+J42+K42+L42</f>
        <v>18</v>
      </c>
      <c r="BZ42" s="18">
        <f>M42+N42+O42</f>
        <v>12</v>
      </c>
      <c r="CA42" s="18">
        <f>P42+Q42</f>
        <v>5</v>
      </c>
      <c r="CB42" s="1">
        <f>R42+S42+T42</f>
        <v>11</v>
      </c>
    </row>
    <row r="43" spans="1:80" x14ac:dyDescent="0.25">
      <c r="A43" s="1">
        <v>42</v>
      </c>
      <c r="B43" s="6" t="s">
        <v>50</v>
      </c>
      <c r="C43" s="1">
        <v>1</v>
      </c>
      <c r="D43" s="1">
        <v>1</v>
      </c>
      <c r="E43" s="1">
        <v>1</v>
      </c>
      <c r="F43" s="1">
        <v>4</v>
      </c>
      <c r="G43" s="1">
        <v>1</v>
      </c>
      <c r="H43" s="1">
        <v>5</v>
      </c>
      <c r="I43" s="1">
        <v>3</v>
      </c>
      <c r="J43" s="1">
        <v>2</v>
      </c>
      <c r="K43" s="1">
        <v>1</v>
      </c>
      <c r="L43" s="1">
        <v>5</v>
      </c>
      <c r="M43" s="1">
        <v>3</v>
      </c>
      <c r="N43" s="1">
        <v>4</v>
      </c>
      <c r="O43" s="1">
        <v>2</v>
      </c>
      <c r="P43" s="1">
        <v>3</v>
      </c>
      <c r="Q43" s="1">
        <v>5</v>
      </c>
      <c r="R43" s="1">
        <v>5</v>
      </c>
      <c r="S43" s="1">
        <v>2</v>
      </c>
      <c r="T43" s="1">
        <v>4</v>
      </c>
      <c r="U43" s="15">
        <f t="shared" si="0"/>
        <v>52</v>
      </c>
      <c r="V43" s="1">
        <v>1</v>
      </c>
      <c r="W43" s="1">
        <v>1</v>
      </c>
      <c r="X43" s="1">
        <v>1</v>
      </c>
      <c r="Y43" s="1">
        <v>5</v>
      </c>
      <c r="Z43" s="1">
        <v>3</v>
      </c>
      <c r="AA43" s="1">
        <v>4</v>
      </c>
      <c r="AB43" s="1">
        <v>3</v>
      </c>
      <c r="AC43" s="1">
        <v>3</v>
      </c>
      <c r="AD43" s="1">
        <v>3</v>
      </c>
      <c r="AE43" s="1">
        <v>5</v>
      </c>
      <c r="AF43" s="1">
        <v>4</v>
      </c>
      <c r="AG43" s="1">
        <v>5</v>
      </c>
      <c r="AH43" s="1">
        <v>5</v>
      </c>
      <c r="AI43" s="1">
        <v>4</v>
      </c>
      <c r="AJ43" s="1">
        <v>1</v>
      </c>
      <c r="AK43" s="1">
        <v>2</v>
      </c>
      <c r="AL43" s="1">
        <v>3</v>
      </c>
      <c r="AM43" s="1">
        <v>1</v>
      </c>
      <c r="AN43" s="15">
        <f t="shared" si="1"/>
        <v>54</v>
      </c>
      <c r="AO43" s="16">
        <f>AVERAGE(AN43,U43)</f>
        <v>53</v>
      </c>
      <c r="AP43" s="1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5">
        <f t="shared" si="17"/>
        <v>0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5">
        <f>SUM(BG43:BU43)</f>
        <v>0</v>
      </c>
      <c r="BW43" s="16">
        <f>AVERAGE(BF43,BV43)</f>
        <v>0</v>
      </c>
      <c r="BX43" s="18">
        <f>(C43+D43+E43+F43+G43+V43+W43+X43+Y43+Z43)/2</f>
        <v>9.5</v>
      </c>
      <c r="BY43" s="18">
        <f>(H43+I43+J43+K43+L43+AA43+AB43+AC43+AD43+AE43)/2</f>
        <v>17</v>
      </c>
      <c r="BZ43" s="18">
        <f>(M43+N43+O43+AF43+AG43+AH43)/2</f>
        <v>11.5</v>
      </c>
      <c r="CA43" s="19">
        <f>(P43+Q43+AI43+AJ43)/2</f>
        <v>6.5</v>
      </c>
      <c r="CB43" s="18">
        <f>(R43+S43+T43+AK43+AL43+AM43)/2</f>
        <v>8.5</v>
      </c>
    </row>
    <row r="44" spans="1:80" x14ac:dyDescent="0.25">
      <c r="A44" s="1">
        <v>43</v>
      </c>
      <c r="B44" s="3" t="s">
        <v>73</v>
      </c>
      <c r="C44" s="1">
        <v>1</v>
      </c>
      <c r="D44" s="1">
        <v>1</v>
      </c>
      <c r="E44" s="1">
        <v>1</v>
      </c>
      <c r="F44" s="1">
        <v>5</v>
      </c>
      <c r="G44" s="1">
        <v>4</v>
      </c>
      <c r="H44" s="1">
        <v>4</v>
      </c>
      <c r="I44" s="1">
        <v>3</v>
      </c>
      <c r="J44" s="1">
        <v>3</v>
      </c>
      <c r="K44" s="1">
        <v>3</v>
      </c>
      <c r="L44" s="1">
        <v>5</v>
      </c>
      <c r="M44" s="1">
        <v>4</v>
      </c>
      <c r="N44" s="1">
        <v>2</v>
      </c>
      <c r="O44" s="1">
        <v>3</v>
      </c>
      <c r="P44" s="1">
        <v>2</v>
      </c>
      <c r="Q44" s="1">
        <v>5</v>
      </c>
      <c r="R44" s="1">
        <v>5</v>
      </c>
      <c r="S44" s="1">
        <v>3</v>
      </c>
      <c r="T44" s="1">
        <v>5</v>
      </c>
      <c r="U44" s="15">
        <f t="shared" si="0"/>
        <v>59</v>
      </c>
      <c r="V44" s="1">
        <v>1</v>
      </c>
      <c r="W44" s="1">
        <v>1</v>
      </c>
      <c r="X44" s="1">
        <v>1</v>
      </c>
      <c r="Y44" s="1">
        <v>4</v>
      </c>
      <c r="Z44" s="1">
        <v>4</v>
      </c>
      <c r="AA44" s="1">
        <v>4</v>
      </c>
      <c r="AB44" s="1">
        <v>4</v>
      </c>
      <c r="AC44" s="1">
        <v>1</v>
      </c>
      <c r="AD44" s="1">
        <v>2</v>
      </c>
      <c r="AE44" s="1">
        <v>3</v>
      </c>
      <c r="AF44" s="1">
        <v>4</v>
      </c>
      <c r="AG44" s="1">
        <v>4</v>
      </c>
      <c r="AH44" s="1">
        <v>1</v>
      </c>
      <c r="AI44" s="1">
        <v>2</v>
      </c>
      <c r="AJ44" s="1">
        <v>3</v>
      </c>
      <c r="AK44" s="1">
        <v>3</v>
      </c>
      <c r="AL44" s="1">
        <v>3</v>
      </c>
      <c r="AM44" s="1">
        <v>2</v>
      </c>
      <c r="AN44" s="15">
        <f t="shared" si="1"/>
        <v>47</v>
      </c>
      <c r="AO44" s="16">
        <f>AVERAGE(AN44,U44)</f>
        <v>53</v>
      </c>
      <c r="AP44" s="1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5">
        <f t="shared" si="17"/>
        <v>0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5">
        <f>SUM(BG44:BU44)</f>
        <v>0</v>
      </c>
      <c r="BW44" s="16">
        <f>AVERAGE(BF44,BV44)</f>
        <v>0</v>
      </c>
      <c r="BX44" s="18">
        <f>(C44+D44+E44+F44+G44+V44+W44+X44+Y44+Z44)/2</f>
        <v>11.5</v>
      </c>
      <c r="BY44" s="18">
        <f>(H44+I44+J44+K44+L44+AA44+AB44+AC44+AD44+AE44)/2</f>
        <v>16</v>
      </c>
      <c r="BZ44" s="18">
        <f>(M44+N44+O44+AF44+AG44+AH44)/2</f>
        <v>9</v>
      </c>
      <c r="CA44" s="19">
        <f>(P44+Q44+AI44+AJ44)/2</f>
        <v>6</v>
      </c>
      <c r="CB44" s="18">
        <f>(R44+S44+T44+AK44+AL44+AM44)/2</f>
        <v>10.5</v>
      </c>
    </row>
    <row r="45" spans="1:80" ht="30" x14ac:dyDescent="0.25">
      <c r="A45" s="1">
        <v>44</v>
      </c>
      <c r="B45" s="3" t="s">
        <v>69</v>
      </c>
      <c r="C45" s="1">
        <v>1</v>
      </c>
      <c r="D45" s="1">
        <v>1</v>
      </c>
      <c r="E45" s="1">
        <v>1</v>
      </c>
      <c r="F45" s="1">
        <v>4</v>
      </c>
      <c r="G45" s="1">
        <v>3</v>
      </c>
      <c r="H45" s="1">
        <v>5</v>
      </c>
      <c r="I45" s="1">
        <v>3</v>
      </c>
      <c r="J45" s="1">
        <v>2</v>
      </c>
      <c r="K45" s="1">
        <v>3</v>
      </c>
      <c r="L45" s="1">
        <v>5</v>
      </c>
      <c r="M45" s="1">
        <v>4</v>
      </c>
      <c r="N45" s="1">
        <v>5</v>
      </c>
      <c r="O45" s="1">
        <v>3</v>
      </c>
      <c r="P45" s="1">
        <v>3</v>
      </c>
      <c r="Q45" s="1">
        <v>5</v>
      </c>
      <c r="R45" s="1">
        <v>5</v>
      </c>
      <c r="S45" s="1">
        <v>5</v>
      </c>
      <c r="T45" s="1">
        <v>5</v>
      </c>
      <c r="U45" s="15">
        <f t="shared" si="0"/>
        <v>63</v>
      </c>
      <c r="V45" s="1">
        <v>1</v>
      </c>
      <c r="W45" s="1">
        <v>1</v>
      </c>
      <c r="X45" s="1">
        <v>1</v>
      </c>
      <c r="Y45" s="1">
        <v>5</v>
      </c>
      <c r="Z45" s="1">
        <v>3</v>
      </c>
      <c r="AA45" s="1">
        <v>5</v>
      </c>
      <c r="AB45" s="1">
        <v>4</v>
      </c>
      <c r="AC45" s="1">
        <v>2</v>
      </c>
      <c r="AD45" s="1">
        <v>3</v>
      </c>
      <c r="AE45" s="1">
        <v>5</v>
      </c>
      <c r="AF45" s="1">
        <v>4</v>
      </c>
      <c r="AG45" s="1">
        <v>4</v>
      </c>
      <c r="AH45" s="1">
        <v>5</v>
      </c>
      <c r="AI45" s="1">
        <v>4</v>
      </c>
      <c r="AJ45" s="1">
        <v>3</v>
      </c>
      <c r="AK45" s="1">
        <v>5</v>
      </c>
      <c r="AL45" s="1">
        <v>3</v>
      </c>
      <c r="AM45" s="1">
        <v>1</v>
      </c>
      <c r="AN45" s="15">
        <f t="shared" si="1"/>
        <v>59</v>
      </c>
      <c r="AO45" s="16">
        <f>AVERAGE(AN45,U45)</f>
        <v>61</v>
      </c>
      <c r="AP45" s="22">
        <v>20</v>
      </c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5">
        <f t="shared" si="17"/>
        <v>0</v>
      </c>
      <c r="BG45" s="1">
        <v>1</v>
      </c>
      <c r="BH45" s="1">
        <v>1</v>
      </c>
      <c r="BI45" s="1">
        <v>1</v>
      </c>
      <c r="BJ45" s="1">
        <v>4</v>
      </c>
      <c r="BK45" s="1">
        <v>3</v>
      </c>
      <c r="BL45" s="1">
        <v>3</v>
      </c>
      <c r="BM45" s="1">
        <v>2</v>
      </c>
      <c r="BN45" s="1">
        <v>2</v>
      </c>
      <c r="BO45" s="1">
        <v>5</v>
      </c>
      <c r="BP45" s="1">
        <v>2</v>
      </c>
      <c r="BQ45" s="1">
        <v>2</v>
      </c>
      <c r="BR45" s="1">
        <v>3</v>
      </c>
      <c r="BS45" s="1">
        <v>2</v>
      </c>
      <c r="BT45" s="1">
        <v>4</v>
      </c>
      <c r="BU45" s="1">
        <v>2</v>
      </c>
      <c r="BV45" s="15">
        <f>SUM(BG45:BU45)*1.2</f>
        <v>44.4</v>
      </c>
      <c r="BW45" s="16">
        <f>BV45</f>
        <v>44.4</v>
      </c>
      <c r="BX45" s="18">
        <f>(C45+D45+E45+F45+G45+V45+W45+X45+Y45+Z45+BG45+BH45+BI45+BJ45+BK45)/3</f>
        <v>10.333333333333334</v>
      </c>
      <c r="BY45" s="18">
        <f>(H45+I45+J45+K45+L45+AA45+AB45+AC45+AD45+AE45+BL45+BM45+BN45)/3</f>
        <v>14.666666666666666</v>
      </c>
      <c r="BZ45" s="18">
        <f>(M45+N45+O45+AF45+AG45+AH45+BO45)/3</f>
        <v>10</v>
      </c>
      <c r="CA45" s="19">
        <f>(P45+Q45+AI45+AJ45+BP45+BQ45+BR45)/3</f>
        <v>7.333333333333333</v>
      </c>
      <c r="CB45" s="18">
        <f>(R45+S45+T45+AK45+AL45+AM45+BS45+BT45+BU45)/3</f>
        <v>10.666666666666666</v>
      </c>
    </row>
    <row r="46" spans="1:80" ht="30" x14ac:dyDescent="0.25">
      <c r="A46" s="1">
        <v>45</v>
      </c>
      <c r="B46" s="6" t="s">
        <v>31</v>
      </c>
      <c r="C46" s="1">
        <v>1</v>
      </c>
      <c r="D46" s="1">
        <v>1</v>
      </c>
      <c r="E46" s="1">
        <v>1</v>
      </c>
      <c r="F46" s="1">
        <v>3</v>
      </c>
      <c r="G46" s="1">
        <v>3</v>
      </c>
      <c r="H46" s="1">
        <v>5</v>
      </c>
      <c r="I46" s="1">
        <v>2</v>
      </c>
      <c r="J46" s="1">
        <v>2</v>
      </c>
      <c r="K46" s="1">
        <v>2</v>
      </c>
      <c r="L46" s="1">
        <v>5</v>
      </c>
      <c r="M46" s="1">
        <v>3</v>
      </c>
      <c r="N46" s="1">
        <v>4</v>
      </c>
      <c r="O46" s="1">
        <v>4</v>
      </c>
      <c r="P46" s="1">
        <v>3</v>
      </c>
      <c r="Q46" s="1">
        <v>5</v>
      </c>
      <c r="R46" s="1">
        <v>5</v>
      </c>
      <c r="S46" s="1">
        <v>5</v>
      </c>
      <c r="T46" s="1">
        <v>5</v>
      </c>
      <c r="U46" s="15">
        <f t="shared" si="0"/>
        <v>59</v>
      </c>
      <c r="V46" s="1">
        <v>1</v>
      </c>
      <c r="W46" s="1">
        <v>1</v>
      </c>
      <c r="X46" s="1">
        <v>1</v>
      </c>
      <c r="Y46" s="1">
        <v>5</v>
      </c>
      <c r="Z46" s="1">
        <v>2</v>
      </c>
      <c r="AA46" s="1">
        <v>2</v>
      </c>
      <c r="AB46" s="1">
        <v>2</v>
      </c>
      <c r="AC46" s="1">
        <v>2</v>
      </c>
      <c r="AD46" s="1">
        <v>2</v>
      </c>
      <c r="AE46" s="1">
        <v>5</v>
      </c>
      <c r="AF46" s="1">
        <v>4</v>
      </c>
      <c r="AG46" s="1">
        <v>5</v>
      </c>
      <c r="AH46" s="1">
        <v>5</v>
      </c>
      <c r="AI46" s="1">
        <v>2</v>
      </c>
      <c r="AJ46" s="1">
        <v>3</v>
      </c>
      <c r="AK46" s="1">
        <v>3</v>
      </c>
      <c r="AL46" s="1">
        <v>5</v>
      </c>
      <c r="AM46" s="1">
        <v>3</v>
      </c>
      <c r="AN46" s="15">
        <f t="shared" si="1"/>
        <v>53</v>
      </c>
      <c r="AO46" s="16">
        <f>AVERAGE(AN46,U46)</f>
        <v>56</v>
      </c>
      <c r="AP46" s="22">
        <v>31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5">
        <f t="shared" si="17"/>
        <v>0</v>
      </c>
      <c r="BG46" s="1">
        <v>1</v>
      </c>
      <c r="BH46" s="1">
        <v>1</v>
      </c>
      <c r="BI46" s="1">
        <v>1</v>
      </c>
      <c r="BJ46" s="1">
        <v>5</v>
      </c>
      <c r="BK46" s="1">
        <v>3</v>
      </c>
      <c r="BL46" s="1">
        <v>4</v>
      </c>
      <c r="BM46" s="1">
        <v>3</v>
      </c>
      <c r="BN46" s="1">
        <v>2</v>
      </c>
      <c r="BO46" s="1">
        <v>5</v>
      </c>
      <c r="BP46" s="1">
        <v>5</v>
      </c>
      <c r="BQ46" s="1">
        <v>3</v>
      </c>
      <c r="BR46" s="1">
        <v>4</v>
      </c>
      <c r="BS46" s="1">
        <v>2</v>
      </c>
      <c r="BT46" s="1">
        <v>4</v>
      </c>
      <c r="BU46" s="1">
        <v>3</v>
      </c>
      <c r="BV46" s="15">
        <f>SUM(BG46:BU46)*1.2</f>
        <v>55.199999999999996</v>
      </c>
      <c r="BW46" s="16">
        <f>BV46</f>
        <v>55.199999999999996</v>
      </c>
      <c r="BX46" s="18">
        <f>(C46+D46+E46+F46+G46+V46+W46+X46+Y46+Z46+BG46+BH46+BI46+BJ46+BK46)/3</f>
        <v>10</v>
      </c>
      <c r="BY46" s="18">
        <f>(H46+I46+J46+K46+L46+AA46+AB46+AC46+AD46+AE46+BL46+BM46+BN46)/3</f>
        <v>12.666666666666666</v>
      </c>
      <c r="BZ46" s="18">
        <f>(M46+N46+O46+AF46+AG46+AH46+BO46)/3</f>
        <v>10</v>
      </c>
      <c r="CA46" s="19">
        <f>(P46+Q46+AI46+AJ46+BP46+BQ46+BR46)/3</f>
        <v>8.3333333333333339</v>
      </c>
      <c r="CB46" s="18">
        <f>(R46+S46+T46+AK46+AL46+AM46+BS46+BT46+BU46)/3</f>
        <v>11.666666666666666</v>
      </c>
    </row>
    <row r="47" spans="1:80" x14ac:dyDescent="0.25">
      <c r="A47" s="1">
        <v>46</v>
      </c>
      <c r="B47" s="8" t="s">
        <v>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5">
        <f t="shared" si="0"/>
        <v>0</v>
      </c>
      <c r="V47" s="1">
        <v>1</v>
      </c>
      <c r="W47" s="1">
        <v>1</v>
      </c>
      <c r="X47" s="1">
        <v>1</v>
      </c>
      <c r="Y47" s="1">
        <v>5</v>
      </c>
      <c r="Z47" s="1">
        <v>3</v>
      </c>
      <c r="AA47" s="1">
        <v>5</v>
      </c>
      <c r="AB47" s="1">
        <v>4</v>
      </c>
      <c r="AC47" s="1">
        <v>2</v>
      </c>
      <c r="AD47" s="1">
        <v>3</v>
      </c>
      <c r="AE47" s="1">
        <v>5</v>
      </c>
      <c r="AF47" s="1">
        <v>3</v>
      </c>
      <c r="AG47" s="1">
        <v>5</v>
      </c>
      <c r="AH47" s="1">
        <v>5</v>
      </c>
      <c r="AI47" s="1">
        <v>2</v>
      </c>
      <c r="AJ47" s="1">
        <v>2</v>
      </c>
      <c r="AK47" s="1">
        <f>+AL47</f>
        <v>2</v>
      </c>
      <c r="AL47" s="1">
        <v>2</v>
      </c>
      <c r="AM47" s="1">
        <v>1</v>
      </c>
      <c r="AN47" s="15">
        <f t="shared" si="1"/>
        <v>52</v>
      </c>
      <c r="AO47" s="16">
        <f>AN47</f>
        <v>52</v>
      </c>
      <c r="AP47" s="17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5">
        <f t="shared" si="17"/>
        <v>0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5">
        <f>SUM(BG47:BU47)</f>
        <v>0</v>
      </c>
      <c r="BW47" s="16">
        <f>AVERAGE(BF47,BV47)</f>
        <v>0</v>
      </c>
      <c r="BX47" s="18">
        <f>V47+W47+X47+Y47+Z47</f>
        <v>11</v>
      </c>
      <c r="BY47" s="18">
        <f>AA47+AB47+AC47+AD47+AE47</f>
        <v>19</v>
      </c>
      <c r="BZ47" s="18">
        <f>AF47+AG47+AH47</f>
        <v>13</v>
      </c>
      <c r="CA47" s="18">
        <f>AI47+AJ47</f>
        <v>4</v>
      </c>
      <c r="CB47" s="34">
        <f>AK47+AL47+AM47</f>
        <v>5</v>
      </c>
    </row>
    <row r="48" spans="1:80" ht="30" x14ac:dyDescent="0.25">
      <c r="A48" s="1">
        <v>47</v>
      </c>
      <c r="B48" s="6" t="s">
        <v>65</v>
      </c>
      <c r="C48" s="1">
        <v>1</v>
      </c>
      <c r="D48" s="1">
        <v>1</v>
      </c>
      <c r="E48" s="1">
        <v>1</v>
      </c>
      <c r="F48" s="1">
        <v>3</v>
      </c>
      <c r="G48" s="1">
        <v>3</v>
      </c>
      <c r="H48" s="1">
        <v>5</v>
      </c>
      <c r="I48" s="1">
        <v>3</v>
      </c>
      <c r="J48" s="1">
        <v>2</v>
      </c>
      <c r="K48" s="1">
        <v>3</v>
      </c>
      <c r="L48" s="1">
        <v>5</v>
      </c>
      <c r="M48" s="1">
        <v>4</v>
      </c>
      <c r="N48" s="1">
        <v>5</v>
      </c>
      <c r="O48" s="1">
        <v>4</v>
      </c>
      <c r="P48" s="1">
        <v>3</v>
      </c>
      <c r="Q48" s="1">
        <v>5</v>
      </c>
      <c r="R48" s="1">
        <v>5</v>
      </c>
      <c r="S48" s="1">
        <v>5</v>
      </c>
      <c r="T48" s="1">
        <v>5</v>
      </c>
      <c r="U48" s="15">
        <f t="shared" si="0"/>
        <v>63</v>
      </c>
      <c r="V48" s="1">
        <v>1</v>
      </c>
      <c r="W48" s="1">
        <v>1</v>
      </c>
      <c r="X48" s="1">
        <v>1</v>
      </c>
      <c r="Y48" s="1">
        <v>5</v>
      </c>
      <c r="Z48" s="1">
        <v>3</v>
      </c>
      <c r="AA48" s="1">
        <v>5</v>
      </c>
      <c r="AB48" s="1">
        <v>4</v>
      </c>
      <c r="AC48" s="1">
        <v>2</v>
      </c>
      <c r="AD48" s="1">
        <v>2</v>
      </c>
      <c r="AE48" s="1">
        <v>5</v>
      </c>
      <c r="AF48" s="1">
        <v>3</v>
      </c>
      <c r="AG48" s="1">
        <v>5</v>
      </c>
      <c r="AH48" s="1">
        <v>5</v>
      </c>
      <c r="AI48" s="1">
        <v>3</v>
      </c>
      <c r="AJ48" s="1">
        <v>3</v>
      </c>
      <c r="AK48" s="1">
        <v>3</v>
      </c>
      <c r="AL48" s="1">
        <v>4</v>
      </c>
      <c r="AM48" s="1">
        <v>2</v>
      </c>
      <c r="AN48" s="15">
        <f t="shared" si="1"/>
        <v>57</v>
      </c>
      <c r="AO48" s="16">
        <f>AVERAGE(AN48,U48)</f>
        <v>60</v>
      </c>
      <c r="AP48" s="17">
        <v>48</v>
      </c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5">
        <f t="shared" si="17"/>
        <v>0</v>
      </c>
      <c r="BG48" s="1">
        <v>1</v>
      </c>
      <c r="BH48" s="1">
        <v>1</v>
      </c>
      <c r="BI48" s="1">
        <v>1</v>
      </c>
      <c r="BJ48" s="1">
        <v>4</v>
      </c>
      <c r="BK48" s="1">
        <v>2</v>
      </c>
      <c r="BL48" s="1">
        <v>3</v>
      </c>
      <c r="BM48" s="1">
        <v>3</v>
      </c>
      <c r="BN48" s="1">
        <v>2</v>
      </c>
      <c r="BO48" s="1">
        <v>5</v>
      </c>
      <c r="BP48" s="1">
        <v>1</v>
      </c>
      <c r="BQ48" s="1">
        <v>3</v>
      </c>
      <c r="BR48" s="1">
        <v>4</v>
      </c>
      <c r="BS48" s="1">
        <v>2</v>
      </c>
      <c r="BT48" s="1">
        <v>1</v>
      </c>
      <c r="BU48" s="1">
        <v>3</v>
      </c>
      <c r="BV48" s="15">
        <f>SUM(BG48:BU48)*1.2</f>
        <v>43.199999999999996</v>
      </c>
      <c r="BW48" s="16">
        <f>BV48</f>
        <v>43.199999999999996</v>
      </c>
      <c r="BX48" s="18">
        <f>(C48+D48+E48+F48+G48+V48+W48+X48+Y48+Z48+BG48+BH48+BI48+BJ48+BK48)/3</f>
        <v>9.6666666666666661</v>
      </c>
      <c r="BY48" s="18">
        <f>(H48+I48+J48+K48+L48+AA48+AB48+AC48+AD48+AE48+BL48+BM48+BN48)/3</f>
        <v>14.666666666666666</v>
      </c>
      <c r="BZ48" s="18">
        <f>(M48+N48+O48+AF48+AG48+AH48+BO48)/3</f>
        <v>10.333333333333334</v>
      </c>
      <c r="CA48" s="19">
        <f>(P48+Q48+AI48+AJ48+BP48+BQ48+BR48)/3</f>
        <v>7.333333333333333</v>
      </c>
      <c r="CB48" s="18">
        <f>(R48+S48+T48+AK48+AL48+AM48+BS48+BT48+BU48)/3</f>
        <v>10</v>
      </c>
    </row>
    <row r="49" spans="1:80" ht="30" x14ac:dyDescent="0.25">
      <c r="A49" s="1">
        <v>48</v>
      </c>
      <c r="B49" s="3" t="s">
        <v>61</v>
      </c>
      <c r="C49" s="1">
        <v>1</v>
      </c>
      <c r="D49" s="1">
        <v>1</v>
      </c>
      <c r="E49" s="1">
        <v>1</v>
      </c>
      <c r="F49" s="1">
        <v>4</v>
      </c>
      <c r="G49" s="1">
        <v>3</v>
      </c>
      <c r="H49" s="1">
        <v>5</v>
      </c>
      <c r="I49" s="1">
        <v>5</v>
      </c>
      <c r="J49" s="1">
        <v>2</v>
      </c>
      <c r="K49" s="1">
        <v>2</v>
      </c>
      <c r="L49" s="1">
        <v>5</v>
      </c>
      <c r="M49" s="1">
        <v>4</v>
      </c>
      <c r="N49" s="1">
        <v>5</v>
      </c>
      <c r="O49" s="1">
        <v>3</v>
      </c>
      <c r="P49" s="1">
        <v>3</v>
      </c>
      <c r="Q49" s="1">
        <v>5</v>
      </c>
      <c r="R49" s="1">
        <v>5</v>
      </c>
      <c r="S49" s="1">
        <v>5</v>
      </c>
      <c r="T49" s="1">
        <v>5</v>
      </c>
      <c r="U49" s="15">
        <f t="shared" si="0"/>
        <v>64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5">
        <f t="shared" si="1"/>
        <v>0</v>
      </c>
      <c r="AO49" s="16">
        <f>U49</f>
        <v>64</v>
      </c>
      <c r="AP49" s="17">
        <v>7</v>
      </c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5">
        <f t="shared" si="17"/>
        <v>0</v>
      </c>
      <c r="BG49" s="1">
        <v>1</v>
      </c>
      <c r="BH49" s="1">
        <v>1</v>
      </c>
      <c r="BI49" s="1">
        <v>1</v>
      </c>
      <c r="BJ49" s="1">
        <v>4</v>
      </c>
      <c r="BK49" s="1">
        <v>1</v>
      </c>
      <c r="BL49" s="1">
        <v>3</v>
      </c>
      <c r="BM49" s="1">
        <v>3</v>
      </c>
      <c r="BN49" s="1">
        <v>2</v>
      </c>
      <c r="BO49" s="1">
        <v>5</v>
      </c>
      <c r="BP49" s="1">
        <v>3</v>
      </c>
      <c r="BQ49" s="1">
        <v>3</v>
      </c>
      <c r="BR49" s="1">
        <v>3</v>
      </c>
      <c r="BS49" s="1">
        <v>2</v>
      </c>
      <c r="BT49" s="1">
        <v>3</v>
      </c>
      <c r="BU49" s="1">
        <v>3</v>
      </c>
      <c r="BV49" s="15">
        <f>SUM(BG49:BU49)*1.2</f>
        <v>45.6</v>
      </c>
      <c r="BW49" s="16">
        <f>BV49</f>
        <v>45.6</v>
      </c>
      <c r="BX49" s="18">
        <f>(C49+D49+E49+F49+G49+BG49+BH49+BI49+BJ49+BK49)/2</f>
        <v>9</v>
      </c>
      <c r="BY49" s="18">
        <f>(H49+I49+J49+K49+L49+BL49+BM49+BN49)/2</f>
        <v>13.5</v>
      </c>
      <c r="BZ49" s="18">
        <f>(M49+N49+O49+BO49)/2</f>
        <v>8.5</v>
      </c>
      <c r="CA49" s="18">
        <f>(P49+Q49+BP49+BQ49+BR49)/2</f>
        <v>8.5</v>
      </c>
      <c r="CB49" s="34">
        <f>(R49+S49+T49+BS49+BT49+BU49)/2</f>
        <v>11.5</v>
      </c>
    </row>
    <row r="50" spans="1:80" x14ac:dyDescent="0.25">
      <c r="A50" s="20"/>
      <c r="B50" s="24" t="s">
        <v>110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5">
        <f>SUM(AO2:AO49)/48</f>
        <v>59.735416666666673</v>
      </c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5">
        <f>SUM(BX2:BX49)/48</f>
        <v>10.215277777777779</v>
      </c>
      <c r="BY50" s="25">
        <f t="shared" ref="BY50:CB50" si="19">SUM(BY2:BY49)/48</f>
        <v>16.715277777777775</v>
      </c>
      <c r="BZ50" s="25">
        <f t="shared" si="19"/>
        <v>11.128472222222223</v>
      </c>
      <c r="CA50" s="25">
        <f t="shared" si="19"/>
        <v>7.6493055555555545</v>
      </c>
      <c r="CB50" s="25">
        <f t="shared" si="19"/>
        <v>12.965277777777777</v>
      </c>
    </row>
    <row r="51" spans="1:80" x14ac:dyDescent="0.25">
      <c r="B51" s="26"/>
      <c r="BX51" s="27"/>
      <c r="BY51" s="27"/>
    </row>
    <row r="52" spans="1:80" x14ac:dyDescent="0.25">
      <c r="BX52" s="28"/>
      <c r="BY5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2" workbookViewId="0">
      <selection activeCell="B86" sqref="B86"/>
    </sheetView>
  </sheetViews>
  <sheetFormatPr defaultRowHeight="15" x14ac:dyDescent="0.25"/>
  <cols>
    <col min="1" max="1" width="5.85546875" customWidth="1"/>
    <col min="2" max="2" width="71.28515625" customWidth="1"/>
    <col min="3" max="4" width="11.5703125" customWidth="1"/>
  </cols>
  <sheetData>
    <row r="1" spans="1:5" ht="77.25" customHeight="1" x14ac:dyDescent="0.25">
      <c r="A1" s="41" t="s">
        <v>0</v>
      </c>
      <c r="B1" s="42" t="s">
        <v>1</v>
      </c>
      <c r="C1" s="42" t="s">
        <v>81</v>
      </c>
      <c r="D1" s="42" t="s">
        <v>80</v>
      </c>
      <c r="E1" s="43" t="s">
        <v>113</v>
      </c>
    </row>
    <row r="2" spans="1:5" x14ac:dyDescent="0.25">
      <c r="A2" s="41">
        <v>1</v>
      </c>
      <c r="B2" s="44" t="s">
        <v>2</v>
      </c>
      <c r="C2" s="41">
        <v>44.5</v>
      </c>
      <c r="D2" s="45">
        <v>66.37</v>
      </c>
      <c r="E2" s="46">
        <f>D2-C2</f>
        <v>21.870000000000005</v>
      </c>
    </row>
    <row r="3" spans="1:5" x14ac:dyDescent="0.25">
      <c r="A3" s="41">
        <v>2</v>
      </c>
      <c r="B3" s="44" t="s">
        <v>3</v>
      </c>
      <c r="C3" s="41"/>
      <c r="D3" s="45">
        <v>66</v>
      </c>
      <c r="E3" s="47"/>
    </row>
    <row r="4" spans="1:5" x14ac:dyDescent="0.25">
      <c r="A4" s="41">
        <v>3</v>
      </c>
      <c r="B4" s="4" t="s">
        <v>4</v>
      </c>
      <c r="C4" s="41">
        <v>63.23</v>
      </c>
      <c r="D4" s="45">
        <v>66</v>
      </c>
      <c r="E4" s="46">
        <f t="shared" ref="E4:E65" si="0">D4-C4</f>
        <v>2.7700000000000031</v>
      </c>
    </row>
    <row r="5" spans="1:5" x14ac:dyDescent="0.25">
      <c r="A5" s="41">
        <v>4</v>
      </c>
      <c r="B5" s="44" t="s">
        <v>5</v>
      </c>
      <c r="C5" s="41"/>
      <c r="D5" s="45">
        <v>65</v>
      </c>
      <c r="E5" s="47"/>
    </row>
    <row r="6" spans="1:5" x14ac:dyDescent="0.25">
      <c r="A6" s="41">
        <v>5</v>
      </c>
      <c r="B6" s="44" t="s">
        <v>6</v>
      </c>
      <c r="C6" s="41"/>
      <c r="D6" s="45">
        <v>64</v>
      </c>
      <c r="E6" s="47"/>
    </row>
    <row r="7" spans="1:5" x14ac:dyDescent="0.25">
      <c r="A7" s="41">
        <v>6</v>
      </c>
      <c r="B7" s="44" t="s">
        <v>7</v>
      </c>
      <c r="C7" s="41">
        <v>67.5</v>
      </c>
      <c r="D7" s="45">
        <v>64</v>
      </c>
      <c r="E7" s="48">
        <f t="shared" si="0"/>
        <v>-3.5</v>
      </c>
    </row>
    <row r="8" spans="1:5" x14ac:dyDescent="0.25">
      <c r="A8" s="41">
        <v>7</v>
      </c>
      <c r="B8" s="44" t="s">
        <v>8</v>
      </c>
      <c r="C8" s="41">
        <v>63</v>
      </c>
      <c r="D8" s="45">
        <v>64</v>
      </c>
      <c r="E8" s="46">
        <f t="shared" si="0"/>
        <v>1</v>
      </c>
    </row>
    <row r="9" spans="1:5" x14ac:dyDescent="0.25">
      <c r="A9" s="41">
        <v>8</v>
      </c>
      <c r="B9" s="4" t="s">
        <v>9</v>
      </c>
      <c r="C9" s="41">
        <v>66.63</v>
      </c>
      <c r="D9" s="45">
        <v>63.08</v>
      </c>
      <c r="E9" s="48">
        <f t="shared" si="0"/>
        <v>-3.5499999999999972</v>
      </c>
    </row>
    <row r="10" spans="1:5" x14ac:dyDescent="0.25">
      <c r="A10" s="41">
        <v>9</v>
      </c>
      <c r="B10" s="44" t="s">
        <v>10</v>
      </c>
      <c r="C10" s="41"/>
      <c r="D10" s="45">
        <v>63</v>
      </c>
      <c r="E10" s="47"/>
    </row>
    <row r="11" spans="1:5" x14ac:dyDescent="0.25">
      <c r="A11" s="41">
        <v>10</v>
      </c>
      <c r="B11" s="44" t="s">
        <v>11</v>
      </c>
      <c r="C11" s="41">
        <v>62.96</v>
      </c>
      <c r="D11" s="45">
        <v>62.16</v>
      </c>
      <c r="E11" s="48">
        <f t="shared" si="0"/>
        <v>-0.80000000000000426</v>
      </c>
    </row>
    <row r="12" spans="1:5" x14ac:dyDescent="0.25">
      <c r="A12" s="41">
        <v>11</v>
      </c>
      <c r="B12" s="4" t="s">
        <v>12</v>
      </c>
      <c r="C12" s="41">
        <v>69</v>
      </c>
      <c r="D12" s="45">
        <v>62</v>
      </c>
      <c r="E12" s="48">
        <f t="shared" si="0"/>
        <v>-7</v>
      </c>
    </row>
    <row r="13" spans="1:5" x14ac:dyDescent="0.25">
      <c r="A13" s="41">
        <v>12</v>
      </c>
      <c r="B13" s="4" t="s">
        <v>13</v>
      </c>
      <c r="C13" s="41"/>
      <c r="D13" s="45">
        <v>61.57</v>
      </c>
      <c r="E13" s="46"/>
    </row>
    <row r="14" spans="1:5" x14ac:dyDescent="0.25">
      <c r="A14" s="41">
        <v>13</v>
      </c>
      <c r="B14" s="44" t="s">
        <v>14</v>
      </c>
      <c r="C14" s="41">
        <v>62</v>
      </c>
      <c r="D14" s="45">
        <v>61.25</v>
      </c>
      <c r="E14" s="48">
        <f t="shared" si="0"/>
        <v>-0.75</v>
      </c>
    </row>
    <row r="15" spans="1:5" x14ac:dyDescent="0.25">
      <c r="A15" s="41">
        <v>14</v>
      </c>
      <c r="B15" s="4" t="s">
        <v>15</v>
      </c>
      <c r="C15" s="41">
        <v>59.6</v>
      </c>
      <c r="D15" s="45">
        <v>61.08</v>
      </c>
      <c r="E15" s="46">
        <f t="shared" si="0"/>
        <v>1.4799999999999969</v>
      </c>
    </row>
    <row r="16" spans="1:5" x14ac:dyDescent="0.25">
      <c r="A16" s="41">
        <v>15</v>
      </c>
      <c r="B16" s="44" t="s">
        <v>16</v>
      </c>
      <c r="C16" s="41"/>
      <c r="D16" s="45">
        <v>61</v>
      </c>
      <c r="E16" s="47"/>
    </row>
    <row r="17" spans="1:5" x14ac:dyDescent="0.25">
      <c r="A17" s="41">
        <v>16</v>
      </c>
      <c r="B17" s="44" t="s">
        <v>17</v>
      </c>
      <c r="C17" s="41"/>
      <c r="D17" s="45">
        <v>61</v>
      </c>
      <c r="E17" s="47"/>
    </row>
    <row r="18" spans="1:5" x14ac:dyDescent="0.25">
      <c r="A18" s="41">
        <v>17</v>
      </c>
      <c r="B18" s="44" t="s">
        <v>18</v>
      </c>
      <c r="C18" s="41">
        <v>52.7</v>
      </c>
      <c r="D18" s="45">
        <v>60.76</v>
      </c>
      <c r="E18" s="46">
        <f>D18-C18</f>
        <v>8.0599999999999952</v>
      </c>
    </row>
    <row r="19" spans="1:5" x14ac:dyDescent="0.25">
      <c r="A19" s="41">
        <v>18</v>
      </c>
      <c r="B19" s="4" t="s">
        <v>19</v>
      </c>
      <c r="C19" s="41"/>
      <c r="D19" s="45">
        <v>60.17</v>
      </c>
      <c r="E19" s="47"/>
    </row>
    <row r="20" spans="1:5" x14ac:dyDescent="0.25">
      <c r="A20" s="41">
        <v>19</v>
      </c>
      <c r="B20" s="49" t="s">
        <v>20</v>
      </c>
      <c r="C20" s="41"/>
      <c r="D20" s="45">
        <v>60</v>
      </c>
      <c r="E20" s="47"/>
    </row>
    <row r="21" spans="1:5" x14ac:dyDescent="0.25">
      <c r="A21" s="41">
        <v>21</v>
      </c>
      <c r="B21" s="4" t="s">
        <v>21</v>
      </c>
      <c r="C21" s="41">
        <v>50.5</v>
      </c>
      <c r="D21" s="45">
        <v>59.9</v>
      </c>
      <c r="E21" s="46">
        <f t="shared" si="0"/>
        <v>9.3999999999999986</v>
      </c>
    </row>
    <row r="22" spans="1:5" x14ac:dyDescent="0.25">
      <c r="A22" s="41">
        <v>22</v>
      </c>
      <c r="B22" s="44" t="s">
        <v>22</v>
      </c>
      <c r="C22" s="41">
        <v>52.24</v>
      </c>
      <c r="D22" s="45">
        <v>59.79</v>
      </c>
      <c r="E22" s="46">
        <f t="shared" si="0"/>
        <v>7.5499999999999972</v>
      </c>
    </row>
    <row r="23" spans="1:5" x14ac:dyDescent="0.25">
      <c r="A23" s="41">
        <v>23</v>
      </c>
      <c r="B23" s="44" t="s">
        <v>23</v>
      </c>
      <c r="C23" s="41">
        <v>63.3</v>
      </c>
      <c r="D23" s="45">
        <v>59.59</v>
      </c>
      <c r="E23" s="48">
        <f t="shared" si="0"/>
        <v>-3.7099999999999937</v>
      </c>
    </row>
    <row r="24" spans="1:5" x14ac:dyDescent="0.25">
      <c r="A24" s="41">
        <v>24</v>
      </c>
      <c r="B24" s="49" t="s">
        <v>24</v>
      </c>
      <c r="C24" s="41">
        <v>42</v>
      </c>
      <c r="D24" s="45">
        <v>59.51</v>
      </c>
      <c r="E24" s="46">
        <f t="shared" si="0"/>
        <v>17.509999999999998</v>
      </c>
    </row>
    <row r="25" spans="1:5" ht="30" x14ac:dyDescent="0.25">
      <c r="A25" s="41">
        <v>25</v>
      </c>
      <c r="B25" s="44" t="s">
        <v>25</v>
      </c>
      <c r="C25" s="41"/>
      <c r="D25" s="45">
        <v>59.43</v>
      </c>
      <c r="E25" s="47"/>
    </row>
    <row r="26" spans="1:5" x14ac:dyDescent="0.25">
      <c r="A26" s="41">
        <v>26</v>
      </c>
      <c r="B26" s="4" t="s">
        <v>26</v>
      </c>
      <c r="C26" s="41">
        <v>50.5</v>
      </c>
      <c r="D26" s="45">
        <v>59.43</v>
      </c>
      <c r="E26" s="46">
        <f t="shared" si="0"/>
        <v>8.93</v>
      </c>
    </row>
    <row r="27" spans="1:5" x14ac:dyDescent="0.25">
      <c r="A27" s="41">
        <v>27</v>
      </c>
      <c r="B27" s="44" t="s">
        <v>27</v>
      </c>
      <c r="C27" s="41"/>
      <c r="D27" s="45">
        <v>59.4</v>
      </c>
      <c r="E27" s="47"/>
    </row>
    <row r="28" spans="1:5" x14ac:dyDescent="0.25">
      <c r="A28" s="41">
        <v>28</v>
      </c>
      <c r="B28" s="44" t="s">
        <v>28</v>
      </c>
      <c r="C28" s="41">
        <v>52.8</v>
      </c>
      <c r="D28" s="45">
        <v>59.21</v>
      </c>
      <c r="E28" s="46">
        <f t="shared" si="0"/>
        <v>6.4100000000000037</v>
      </c>
    </row>
    <row r="29" spans="1:5" x14ac:dyDescent="0.25">
      <c r="A29" s="41">
        <v>29</v>
      </c>
      <c r="B29" s="44" t="s">
        <v>29</v>
      </c>
      <c r="C29" s="41">
        <v>63.25</v>
      </c>
      <c r="D29" s="45">
        <v>58.8</v>
      </c>
      <c r="E29" s="48">
        <f t="shared" si="0"/>
        <v>-4.4500000000000028</v>
      </c>
    </row>
    <row r="30" spans="1:5" ht="30" x14ac:dyDescent="0.25">
      <c r="A30" s="41">
        <v>30</v>
      </c>
      <c r="B30" s="44" t="s">
        <v>30</v>
      </c>
      <c r="C30" s="41">
        <v>54.64</v>
      </c>
      <c r="D30" s="45">
        <v>58.62</v>
      </c>
      <c r="E30" s="46">
        <f t="shared" si="0"/>
        <v>3.9799999999999969</v>
      </c>
    </row>
    <row r="31" spans="1:5" x14ac:dyDescent="0.25">
      <c r="A31" s="41">
        <v>31</v>
      </c>
      <c r="B31" s="49" t="s">
        <v>31</v>
      </c>
      <c r="C31" s="41">
        <v>60.7</v>
      </c>
      <c r="D31" s="45">
        <v>58.56</v>
      </c>
      <c r="E31" s="48">
        <f t="shared" si="0"/>
        <v>-2.1400000000000006</v>
      </c>
    </row>
    <row r="32" spans="1:5" x14ac:dyDescent="0.25">
      <c r="A32" s="41">
        <v>32</v>
      </c>
      <c r="B32" s="44" t="s">
        <v>32</v>
      </c>
      <c r="C32" s="41">
        <v>61</v>
      </c>
      <c r="D32" s="45">
        <v>58.51</v>
      </c>
      <c r="E32" s="48">
        <f t="shared" si="0"/>
        <v>-2.490000000000002</v>
      </c>
    </row>
    <row r="33" spans="1:5" x14ac:dyDescent="0.25">
      <c r="A33" s="41">
        <v>33</v>
      </c>
      <c r="B33" s="44" t="s">
        <v>33</v>
      </c>
      <c r="C33" s="41"/>
      <c r="D33" s="45">
        <v>58.5</v>
      </c>
      <c r="E33" s="47"/>
    </row>
    <row r="34" spans="1:5" x14ac:dyDescent="0.25">
      <c r="A34" s="41">
        <v>34</v>
      </c>
      <c r="B34" s="4" t="s">
        <v>34</v>
      </c>
      <c r="C34" s="41"/>
      <c r="D34" s="45">
        <v>58.33</v>
      </c>
      <c r="E34" s="47"/>
    </row>
    <row r="35" spans="1:5" x14ac:dyDescent="0.25">
      <c r="A35" s="41">
        <v>35</v>
      </c>
      <c r="B35" s="44" t="s">
        <v>35</v>
      </c>
      <c r="C35" s="41">
        <v>63.52</v>
      </c>
      <c r="D35" s="45">
        <v>58.21</v>
      </c>
      <c r="E35" s="48">
        <f t="shared" si="0"/>
        <v>-5.3100000000000023</v>
      </c>
    </row>
    <row r="36" spans="1:5" x14ac:dyDescent="0.25">
      <c r="A36" s="41">
        <v>36</v>
      </c>
      <c r="B36" s="49" t="s">
        <v>36</v>
      </c>
      <c r="C36" s="41">
        <v>50.15</v>
      </c>
      <c r="D36" s="45">
        <v>58.07</v>
      </c>
      <c r="E36" s="46">
        <f t="shared" si="0"/>
        <v>7.9200000000000017</v>
      </c>
    </row>
    <row r="37" spans="1:5" x14ac:dyDescent="0.25">
      <c r="A37" s="41">
        <v>37</v>
      </c>
      <c r="B37" s="44" t="s">
        <v>37</v>
      </c>
      <c r="C37" s="41"/>
      <c r="D37" s="45">
        <v>58.03</v>
      </c>
      <c r="E37" s="47"/>
    </row>
    <row r="38" spans="1:5" x14ac:dyDescent="0.25">
      <c r="A38" s="41">
        <v>38</v>
      </c>
      <c r="B38" s="44" t="s">
        <v>38</v>
      </c>
      <c r="C38" s="41">
        <v>59.51</v>
      </c>
      <c r="D38" s="45">
        <v>58.01</v>
      </c>
      <c r="E38" s="48">
        <f t="shared" si="0"/>
        <v>-1.5</v>
      </c>
    </row>
    <row r="39" spans="1:5" x14ac:dyDescent="0.25">
      <c r="A39" s="41">
        <v>39</v>
      </c>
      <c r="B39" s="44" t="s">
        <v>39</v>
      </c>
      <c r="C39" s="41">
        <v>63.25</v>
      </c>
      <c r="D39" s="45">
        <v>57.8</v>
      </c>
      <c r="E39" s="48">
        <f t="shared" si="0"/>
        <v>-5.4500000000000028</v>
      </c>
    </row>
    <row r="40" spans="1:5" x14ac:dyDescent="0.25">
      <c r="A40" s="41">
        <v>40</v>
      </c>
      <c r="B40" s="44" t="s">
        <v>40</v>
      </c>
      <c r="C40" s="41">
        <v>50.21</v>
      </c>
      <c r="D40" s="45">
        <v>57.78</v>
      </c>
      <c r="E40" s="46">
        <f t="shared" si="0"/>
        <v>7.57</v>
      </c>
    </row>
    <row r="41" spans="1:5" x14ac:dyDescent="0.25">
      <c r="A41" s="41">
        <v>41</v>
      </c>
      <c r="B41" s="49" t="s">
        <v>41</v>
      </c>
      <c r="C41" s="41">
        <v>54.7</v>
      </c>
      <c r="D41" s="45">
        <v>57.74</v>
      </c>
      <c r="E41" s="46">
        <f t="shared" si="0"/>
        <v>3.0399999999999991</v>
      </c>
    </row>
    <row r="42" spans="1:5" x14ac:dyDescent="0.25">
      <c r="A42" s="41">
        <v>42</v>
      </c>
      <c r="B42" s="4" t="s">
        <v>42</v>
      </c>
      <c r="C42" s="41"/>
      <c r="D42" s="45">
        <v>57.5</v>
      </c>
      <c r="E42" s="47"/>
    </row>
    <row r="43" spans="1:5" x14ac:dyDescent="0.25">
      <c r="A43" s="41">
        <v>43</v>
      </c>
      <c r="B43" s="49" t="s">
        <v>43</v>
      </c>
      <c r="C43" s="41">
        <v>66</v>
      </c>
      <c r="D43" s="45">
        <v>57.5</v>
      </c>
      <c r="E43" s="48">
        <f t="shared" si="0"/>
        <v>-8.5</v>
      </c>
    </row>
    <row r="44" spans="1:5" x14ac:dyDescent="0.25">
      <c r="A44" s="41">
        <v>44</v>
      </c>
      <c r="B44" s="44" t="s">
        <v>44</v>
      </c>
      <c r="C44" s="41">
        <v>41.83</v>
      </c>
      <c r="D44" s="45">
        <v>57.41</v>
      </c>
      <c r="E44" s="46">
        <f t="shared" si="0"/>
        <v>15.579999999999998</v>
      </c>
    </row>
    <row r="45" spans="1:5" x14ac:dyDescent="0.25">
      <c r="A45" s="41">
        <v>45</v>
      </c>
      <c r="B45" s="44" t="s">
        <v>45</v>
      </c>
      <c r="C45" s="41">
        <v>66.5</v>
      </c>
      <c r="D45" s="45">
        <v>57.02</v>
      </c>
      <c r="E45" s="48">
        <f t="shared" si="0"/>
        <v>-9.4799999999999969</v>
      </c>
    </row>
    <row r="46" spans="1:5" x14ac:dyDescent="0.25">
      <c r="A46" s="41">
        <v>47</v>
      </c>
      <c r="B46" s="4" t="s">
        <v>46</v>
      </c>
      <c r="C46" s="50">
        <v>65.400000000000006</v>
      </c>
      <c r="D46" s="45">
        <v>56.89</v>
      </c>
      <c r="E46" s="48">
        <f t="shared" si="0"/>
        <v>-8.5100000000000051</v>
      </c>
    </row>
    <row r="47" spans="1:5" x14ac:dyDescent="0.25">
      <c r="A47" s="41">
        <v>48</v>
      </c>
      <c r="B47" s="44" t="s">
        <v>47</v>
      </c>
      <c r="C47" s="41">
        <v>57.98</v>
      </c>
      <c r="D47" s="45">
        <v>56.85</v>
      </c>
      <c r="E47" s="48">
        <f t="shared" si="0"/>
        <v>-1.1299999999999955</v>
      </c>
    </row>
    <row r="48" spans="1:5" x14ac:dyDescent="0.25">
      <c r="A48" s="41">
        <v>49</v>
      </c>
      <c r="B48" s="4" t="s">
        <v>48</v>
      </c>
      <c r="C48" s="41">
        <v>63.3</v>
      </c>
      <c r="D48" s="45">
        <v>56.82</v>
      </c>
      <c r="E48" s="48">
        <f t="shared" si="0"/>
        <v>-6.4799999999999969</v>
      </c>
    </row>
    <row r="49" spans="1:5" x14ac:dyDescent="0.25">
      <c r="A49" s="41">
        <v>50</v>
      </c>
      <c r="B49" s="4" t="s">
        <v>49</v>
      </c>
      <c r="C49" s="41">
        <v>60.62</v>
      </c>
      <c r="D49" s="45">
        <v>56.36</v>
      </c>
      <c r="E49" s="48">
        <f t="shared" si="0"/>
        <v>-4.259999999999998</v>
      </c>
    </row>
    <row r="50" spans="1:5" x14ac:dyDescent="0.25">
      <c r="A50" s="41">
        <v>51</v>
      </c>
      <c r="B50" s="49" t="s">
        <v>50</v>
      </c>
      <c r="C50" s="41"/>
      <c r="D50" s="45">
        <v>56.33</v>
      </c>
      <c r="E50" s="47"/>
    </row>
    <row r="51" spans="1:5" x14ac:dyDescent="0.25">
      <c r="A51" s="41">
        <v>20</v>
      </c>
      <c r="B51" s="49" t="s">
        <v>51</v>
      </c>
      <c r="C51" s="41"/>
      <c r="D51" s="45">
        <v>56</v>
      </c>
      <c r="E51" s="47"/>
    </row>
    <row r="52" spans="1:5" x14ac:dyDescent="0.25">
      <c r="A52" s="41">
        <v>52</v>
      </c>
      <c r="B52" s="44" t="s">
        <v>52</v>
      </c>
      <c r="C52" s="41">
        <v>61.27</v>
      </c>
      <c r="D52" s="45">
        <v>55.85</v>
      </c>
      <c r="E52" s="48">
        <f t="shared" si="0"/>
        <v>-5.4200000000000017</v>
      </c>
    </row>
    <row r="53" spans="1:5" x14ac:dyDescent="0.25">
      <c r="A53" s="41">
        <v>53</v>
      </c>
      <c r="B53" s="44" t="s">
        <v>53</v>
      </c>
      <c r="C53" s="41">
        <v>64</v>
      </c>
      <c r="D53" s="45">
        <v>55.63</v>
      </c>
      <c r="E53" s="48">
        <f t="shared" si="0"/>
        <v>-8.3699999999999974</v>
      </c>
    </row>
    <row r="54" spans="1:5" x14ac:dyDescent="0.25">
      <c r="A54" s="41">
        <v>54</v>
      </c>
      <c r="B54" s="49" t="s">
        <v>54</v>
      </c>
      <c r="C54" s="41">
        <v>54.4</v>
      </c>
      <c r="D54" s="45">
        <v>55.62</v>
      </c>
      <c r="E54" s="46">
        <f t="shared" si="0"/>
        <v>1.2199999999999989</v>
      </c>
    </row>
    <row r="55" spans="1:5" x14ac:dyDescent="0.25">
      <c r="A55" s="41">
        <v>55</v>
      </c>
      <c r="B55" s="51" t="s">
        <v>55</v>
      </c>
      <c r="C55" s="41">
        <v>65</v>
      </c>
      <c r="D55" s="45">
        <v>55.56</v>
      </c>
      <c r="E55" s="48">
        <f t="shared" si="0"/>
        <v>-9.4399999999999977</v>
      </c>
    </row>
    <row r="56" spans="1:5" x14ac:dyDescent="0.25">
      <c r="A56" s="41">
        <v>56</v>
      </c>
      <c r="B56" s="44" t="s">
        <v>56</v>
      </c>
      <c r="C56" s="41">
        <v>55.37</v>
      </c>
      <c r="D56" s="45">
        <v>55.46</v>
      </c>
      <c r="E56" s="46">
        <f t="shared" si="0"/>
        <v>9.0000000000003411E-2</v>
      </c>
    </row>
    <row r="57" spans="1:5" x14ac:dyDescent="0.25">
      <c r="A57" s="41">
        <v>57</v>
      </c>
      <c r="B57" s="44" t="s">
        <v>57</v>
      </c>
      <c r="C57" s="41">
        <v>60.5</v>
      </c>
      <c r="D57" s="45">
        <v>55.23</v>
      </c>
      <c r="E57" s="48">
        <f t="shared" si="0"/>
        <v>-5.2700000000000031</v>
      </c>
    </row>
    <row r="58" spans="1:5" x14ac:dyDescent="0.25">
      <c r="A58" s="41">
        <v>58</v>
      </c>
      <c r="B58" s="44" t="s">
        <v>58</v>
      </c>
      <c r="C58" s="41">
        <v>64</v>
      </c>
      <c r="D58" s="45">
        <v>55.05</v>
      </c>
      <c r="E58" s="48">
        <f t="shared" si="0"/>
        <v>-8.9500000000000028</v>
      </c>
    </row>
    <row r="59" spans="1:5" x14ac:dyDescent="0.25">
      <c r="A59" s="41">
        <v>59</v>
      </c>
      <c r="B59" s="44" t="s">
        <v>59</v>
      </c>
      <c r="C59" s="41">
        <v>54.69</v>
      </c>
      <c r="D59" s="45">
        <v>55.02</v>
      </c>
      <c r="E59" s="46">
        <f t="shared" si="0"/>
        <v>0.3300000000000054</v>
      </c>
    </row>
    <row r="60" spans="1:5" x14ac:dyDescent="0.25">
      <c r="A60" s="41">
        <v>60</v>
      </c>
      <c r="B60" s="44" t="s">
        <v>60</v>
      </c>
      <c r="C60" s="41"/>
      <c r="D60" s="45">
        <v>55</v>
      </c>
      <c r="E60" s="47"/>
    </row>
    <row r="61" spans="1:5" x14ac:dyDescent="0.25">
      <c r="A61" s="41">
        <v>61</v>
      </c>
      <c r="B61" s="44" t="s">
        <v>61</v>
      </c>
      <c r="C61" s="41">
        <v>59.72</v>
      </c>
      <c r="D61" s="45">
        <v>55</v>
      </c>
      <c r="E61" s="48">
        <f t="shared" si="0"/>
        <v>-4.7199999999999989</v>
      </c>
    </row>
    <row r="62" spans="1:5" x14ac:dyDescent="0.25">
      <c r="A62" s="41">
        <v>62</v>
      </c>
      <c r="B62" s="44" t="s">
        <v>62</v>
      </c>
      <c r="C62" s="41">
        <v>51.46</v>
      </c>
      <c r="D62" s="45">
        <v>54.99</v>
      </c>
      <c r="E62" s="46">
        <f t="shared" si="0"/>
        <v>3.5300000000000011</v>
      </c>
    </row>
    <row r="63" spans="1:5" x14ac:dyDescent="0.25">
      <c r="A63" s="41">
        <v>63</v>
      </c>
      <c r="B63" s="49" t="s">
        <v>63</v>
      </c>
      <c r="C63" s="41">
        <v>34.5</v>
      </c>
      <c r="D63" s="45">
        <v>54.99</v>
      </c>
      <c r="E63" s="47"/>
    </row>
    <row r="64" spans="1:5" ht="30" x14ac:dyDescent="0.25">
      <c r="A64" s="41">
        <v>64</v>
      </c>
      <c r="B64" s="44" t="s">
        <v>64</v>
      </c>
      <c r="C64" s="41"/>
      <c r="D64" s="45">
        <v>54.8</v>
      </c>
      <c r="E64" s="47"/>
    </row>
    <row r="65" spans="1:5" x14ac:dyDescent="0.25">
      <c r="A65" s="41">
        <v>65</v>
      </c>
      <c r="B65" s="49" t="s">
        <v>65</v>
      </c>
      <c r="C65" s="41">
        <v>64.31</v>
      </c>
      <c r="D65" s="45">
        <v>54.74</v>
      </c>
      <c r="E65" s="48">
        <f t="shared" si="0"/>
        <v>-9.57</v>
      </c>
    </row>
    <row r="66" spans="1:5" x14ac:dyDescent="0.25">
      <c r="A66" s="41">
        <v>66</v>
      </c>
      <c r="B66" s="4" t="s">
        <v>66</v>
      </c>
      <c r="C66" s="41"/>
      <c r="D66" s="45">
        <v>54.57</v>
      </c>
      <c r="E66" s="47"/>
    </row>
    <row r="67" spans="1:5" x14ac:dyDescent="0.25">
      <c r="A67" s="41">
        <v>67</v>
      </c>
      <c r="B67" s="44" t="s">
        <v>67</v>
      </c>
      <c r="C67" s="41"/>
      <c r="D67" s="45">
        <v>54.33</v>
      </c>
      <c r="E67" s="47"/>
    </row>
    <row r="68" spans="1:5" x14ac:dyDescent="0.25">
      <c r="A68" s="41">
        <v>68</v>
      </c>
      <c r="B68" s="44" t="s">
        <v>68</v>
      </c>
      <c r="C68" s="41"/>
      <c r="D68" s="45">
        <v>54.2</v>
      </c>
      <c r="E68" s="47"/>
    </row>
    <row r="69" spans="1:5" x14ac:dyDescent="0.25">
      <c r="A69" s="41">
        <v>69</v>
      </c>
      <c r="B69" s="44" t="s">
        <v>69</v>
      </c>
      <c r="C69" s="41">
        <v>57.71</v>
      </c>
      <c r="D69" s="45">
        <v>53.88</v>
      </c>
      <c r="E69" s="48">
        <f t="shared" ref="E69:E80" si="1">D69-C69</f>
        <v>-3.8299999999999983</v>
      </c>
    </row>
    <row r="70" spans="1:5" x14ac:dyDescent="0.25">
      <c r="A70" s="41">
        <v>70</v>
      </c>
      <c r="B70" s="9" t="s">
        <v>70</v>
      </c>
      <c r="C70" s="41">
        <v>61</v>
      </c>
      <c r="D70" s="45">
        <v>53.66</v>
      </c>
      <c r="E70" s="48">
        <f t="shared" si="1"/>
        <v>-7.3400000000000034</v>
      </c>
    </row>
    <row r="71" spans="1:5" x14ac:dyDescent="0.25">
      <c r="A71" s="41">
        <v>71</v>
      </c>
      <c r="B71" s="44" t="s">
        <v>71</v>
      </c>
      <c r="C71" s="41">
        <v>52.4</v>
      </c>
      <c r="D71" s="45">
        <v>53.59</v>
      </c>
      <c r="E71" s="46">
        <f t="shared" si="1"/>
        <v>1.1900000000000048</v>
      </c>
    </row>
    <row r="72" spans="1:5" x14ac:dyDescent="0.25">
      <c r="A72" s="41">
        <v>72</v>
      </c>
      <c r="B72" s="49" t="s">
        <v>72</v>
      </c>
      <c r="C72" s="41"/>
      <c r="D72" s="45">
        <v>53.5</v>
      </c>
      <c r="E72" s="47"/>
    </row>
    <row r="73" spans="1:5" x14ac:dyDescent="0.25">
      <c r="A73" s="41">
        <v>73</v>
      </c>
      <c r="B73" s="44" t="s">
        <v>73</v>
      </c>
      <c r="C73" s="41"/>
      <c r="D73" s="45">
        <v>53</v>
      </c>
      <c r="E73" s="47"/>
    </row>
    <row r="74" spans="1:5" x14ac:dyDescent="0.25">
      <c r="A74" s="41">
        <v>46</v>
      </c>
      <c r="B74" s="49" t="s">
        <v>74</v>
      </c>
      <c r="C74" s="41"/>
      <c r="D74" s="45">
        <v>53</v>
      </c>
      <c r="E74" s="47"/>
    </row>
    <row r="75" spans="1:5" x14ac:dyDescent="0.25">
      <c r="A75" s="41">
        <v>74</v>
      </c>
      <c r="B75" s="4" t="s">
        <v>75</v>
      </c>
      <c r="C75" s="41">
        <v>64.5</v>
      </c>
      <c r="D75" s="45">
        <v>52.79</v>
      </c>
      <c r="E75" s="48">
        <f t="shared" si="1"/>
        <v>-11.71</v>
      </c>
    </row>
    <row r="76" spans="1:5" x14ac:dyDescent="0.25">
      <c r="A76" s="41">
        <v>75</v>
      </c>
      <c r="B76" s="44" t="s">
        <v>76</v>
      </c>
      <c r="C76" s="41">
        <v>55.6</v>
      </c>
      <c r="D76" s="45">
        <v>52.13</v>
      </c>
      <c r="E76" s="48">
        <f t="shared" si="1"/>
        <v>-3.4699999999999989</v>
      </c>
    </row>
    <row r="77" spans="1:5" x14ac:dyDescent="0.25">
      <c r="A77" s="41">
        <v>76</v>
      </c>
      <c r="B77" s="44" t="s">
        <v>77</v>
      </c>
      <c r="C77" s="41">
        <v>62.69</v>
      </c>
      <c r="D77" s="45">
        <v>51.6</v>
      </c>
      <c r="E77" s="48">
        <f t="shared" si="1"/>
        <v>-11.089999999999996</v>
      </c>
    </row>
    <row r="78" spans="1:5" x14ac:dyDescent="0.25">
      <c r="A78" s="41">
        <v>77</v>
      </c>
      <c r="B78" s="4" t="s">
        <v>78</v>
      </c>
      <c r="C78" s="41">
        <v>42.5</v>
      </c>
      <c r="D78" s="45">
        <v>51.46</v>
      </c>
      <c r="E78" s="46">
        <f t="shared" si="1"/>
        <v>8.9600000000000009</v>
      </c>
    </row>
    <row r="79" spans="1:5" x14ac:dyDescent="0.25">
      <c r="A79" s="41">
        <v>78</v>
      </c>
      <c r="B79" s="44" t="s">
        <v>79</v>
      </c>
      <c r="C79" s="41"/>
      <c r="D79" s="45">
        <v>48.47</v>
      </c>
      <c r="E79" s="47"/>
    </row>
    <row r="80" spans="1:5" x14ac:dyDescent="0.25">
      <c r="A80" s="43"/>
      <c r="B80" s="43" t="s">
        <v>114</v>
      </c>
      <c r="C80" s="52">
        <v>56.57</v>
      </c>
      <c r="D80" s="53">
        <v>57.79</v>
      </c>
      <c r="E80" s="47">
        <f t="shared" si="1"/>
        <v>1.2199999999999989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Амбулатория</vt:lpstr>
      <vt:lpstr>Стационар</vt:lpstr>
      <vt:lpstr>Динамика 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2016-11-24T15:58:37Z</dcterms:modified>
</cp:coreProperties>
</file>