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60" windowHeight="12255" tabRatio="798" activeTab="0"/>
  </bookViews>
  <sheets>
    <sheet name="2023" sheetId="1" r:id="rId1"/>
  </sheets>
  <definedNames>
    <definedName name="_xlnm.Print_Titles" localSheetId="0">'2023'!$3:$5</definedName>
    <definedName name="Список" localSheetId="0">#REF!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<sst xmlns="http://schemas.openxmlformats.org/spreadsheetml/2006/main" count="113" uniqueCount="60">
  <si>
    <t>Показатель объема услуги (работы)</t>
  </si>
  <si>
    <t>Единица измерения показателя объема услуги (работы)</t>
  </si>
  <si>
    <t>План</t>
  </si>
  <si>
    <t>Факт</t>
  </si>
  <si>
    <t>литр</t>
  </si>
  <si>
    <t>№ п/п</t>
  </si>
  <si>
    <t>Исполнение, %</t>
  </si>
  <si>
    <t>число 
пациентов</t>
  </si>
  <si>
    <t>число 
посещений</t>
  </si>
  <si>
    <t>количество 
экспертиз</t>
  </si>
  <si>
    <t>количество 
койко-дней</t>
  </si>
  <si>
    <t>количество информационных ресурсов и баз данных</t>
  </si>
  <si>
    <t xml:space="preserve">Наименование услуги (работы) </t>
  </si>
  <si>
    <t>Обеспечение мероприятий, направленных на организацию оказания медицинской помощи больным онкологическими заболеваниями</t>
  </si>
  <si>
    <t>количество лиц</t>
  </si>
  <si>
    <t>количество 
освидетельствований</t>
  </si>
  <si>
    <t>Заготовка, хранение, транспортировка и обеспечение безопасности донорской крови и ее компонентов (включая обследование на инфекционные маркеры, ПЦР-диагностику, проведение вирусинактивации)</t>
  </si>
  <si>
    <t xml:space="preserve">Санаторно - курортное лечение </t>
  </si>
  <si>
    <t>Ведение информационных ресурсов и баз данных</t>
  </si>
  <si>
    <t>Медицинское освидетельствование на состояние опьянения (алкогольного, наркотического или иного токсического)</t>
  </si>
  <si>
    <t>Судебно-психиатрическая экспертиза</t>
  </si>
  <si>
    <t>Профилактика неинфекционных заболеваний, формирование здорового образа жизни и санитарно-гигиеническое просвещение населения</t>
  </si>
  <si>
    <t>Изготовление и ремонт зубных протезов (за исключением зубных протезов, изготовленных из драгоценных металлов и металлокерамики)</t>
  </si>
  <si>
    <t>количество
 мероприятий</t>
  </si>
  <si>
    <t>условная
единица</t>
  </si>
  <si>
    <t>единица</t>
  </si>
  <si>
    <t>человек</t>
  </si>
  <si>
    <t>условная единица продукта, переработки 
(в пересчете на 1 литр цельной крови)</t>
  </si>
  <si>
    <t>Первичная медико-санитарная помощь, не включенная в базовую программу обязательного медицинского страхования (медицинская помощь, оказываемая врачом-терапевтом участковым цехового участка и иными медицинскими работниками цехового врачебного участка, а так же медицинскими работниками здравпунктов (врачебная))</t>
  </si>
  <si>
    <t>количество исследований</t>
  </si>
  <si>
    <t>число посещений</t>
  </si>
  <si>
    <t>число спортсменов</t>
  </si>
  <si>
    <t>Заготовка, хранение, транспортировка и обеспечение безопасности донорской крови и (или) ее компонентов (включая заготовку тромбоконцентрата аппаратным методом)</t>
  </si>
  <si>
    <t>Патологическая анатомия (включая иммуногистохимические исследования и флуорисцентную гибридизацию)</t>
  </si>
  <si>
    <t>количество вскрытий</t>
  </si>
  <si>
    <t>Патологическая анатомия (включая дополнительную гистохимическую дифференцировку и бактериоскопические (иммерсионные) методы исследований)</t>
  </si>
  <si>
    <t>Патологическая анатомия</t>
  </si>
  <si>
    <t>Реализация мероприятий, направленных на спасение жизни и сохранение здоровья людей при чрезвычайных ситуациях, ликвидацию медико-санитарных последствий чрезвычайных ситуаций, информирование населения о медико-санитарной обстановке в зоне чрезвычайной ситуации и о принимаемых мерах</t>
  </si>
  <si>
    <t>Содержание в медицинских организациях государственной системы здравоохранения Калининградской области детей-сирот, детей, оставшихся без попечения родителей, и детей, находящихся в трудной жизненной ситуации, до достижения ими возраста четырех лет включительно</t>
  </si>
  <si>
    <t>Организация обеспечения лекарственными препаратами, специализированными продуктами лечебного питания, медицинскими изделиями</t>
  </si>
  <si>
    <t>Первичная медико-санитарная помощь, не включенная в базовую программу обязательного медицинского страхования (в части диагностики и лечения: генетика)</t>
  </si>
  <si>
    <t xml:space="preserve">Значение показателя объема услуги (работы) </t>
  </si>
  <si>
    <t>Высокотехнологичная медицинская помощь, не включенная в базовую программу обязательного медицинского страхования (41/офтальмология)</t>
  </si>
  <si>
    <t>Отчет                                                                                                                                                                                                                              о выполнении государственных заданий на оказание государственных услуг (выполнение работ)
государственными учреждениями, подведомственными Министерству здравоохранения Калининградской области за 2023 год</t>
  </si>
  <si>
    <t>условная единица</t>
  </si>
  <si>
    <t>Первичная медико-санитарная помощь, не включенная в базовую программу обязательного медицинского страхования (в части диагностики и лечения: клиническая лабораторная диагностика)</t>
  </si>
  <si>
    <t>Первичная медико-санитарная помощь (проведение углубленных медицинских обследований спортсменов субъекта Российской Федерации)</t>
  </si>
  <si>
    <t>Участие в мероприятиях (съездах, форумах, конференциях, выставках) по вопросам здравоохранения, образования, науки, инноваций, кадрового обеспечения и другим вопросам в сфере здравоохранения, в том числе в международных мероприятиях</t>
  </si>
  <si>
    <t>койко-день</t>
  </si>
  <si>
    <t>Проведение судебно-медицинской экспертизы</t>
  </si>
  <si>
    <t>Высокотехнологичная медицинская помощь, не включенная в базовую программу обязательного медицинского страхования (12/нейрохирургия)</t>
  </si>
  <si>
    <t>Высокотехнологичная медицинская помощь, не включенная в базовую программу обязательного медицинского страхования (43/офтальмология)</t>
  </si>
  <si>
    <t>Высокотехнологичная медицинская помощь, не включенная в базовую программу обязательного медицинского страхования (44/офтальмология)</t>
  </si>
  <si>
    <t>Высокотехнологичная медицинская помощь, не включенная в базовую программу обязательного медицинского страхования (76/травматология и ортопедия)</t>
  </si>
  <si>
    <t>Высокотехнологичная медицинская помощь, не включенная в базовую программу обязательного медицинского страхования (39/оториноларингология)</t>
  </si>
  <si>
    <t>Высокотехнологичная медицинская помощь, не включенная в базовую программу обязательного медицинского страхования (19/онкология)</t>
  </si>
  <si>
    <t>Высокотехнологичная медицинская помощь, не включенная в базовую программу обязательного медицинского страхования (20/онкология)</t>
  </si>
  <si>
    <t>Высокотехнологичная медицинская помощь, не включенная в базовую программу обязательного медицинского страхования
(63/сердечно-сосудистая хирургия)</t>
  </si>
  <si>
    <t>Высокотехнологичная медицинская помощь, не включенная в базовую программу обязательного медицинского страхования
(66/сердечно-сосудистая хирургия)</t>
  </si>
  <si>
    <t>Высокотехнологичная медицинская помощь, не включенная в базовую программу обязательного медицинского страхования
(69/сердечно-сосудистая хирургия)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</si>
</sst>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_ ;\-#,##0\ "/>
    <numFmt numFmtId="175" formatCode="0.0%"/>
    <numFmt numFmtId="176" formatCode="#,##0.000"/>
    <numFmt numFmtId="177" formatCode="#,##0.0"/>
    <numFmt numFmtId="178" formatCode="0.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/>
    </xf>
    <xf numFmtId="3" fontId="40" fillId="0" borderId="10" xfId="59" applyNumberFormat="1" applyFont="1" applyFill="1" applyBorder="1" applyAlignment="1">
      <alignment horizontal="center" vertical="center"/>
    </xf>
    <xf numFmtId="177" fontId="40" fillId="0" borderId="10" xfId="0" applyNumberFormat="1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justify" vertical="center" wrapText="1"/>
    </xf>
    <xf numFmtId="175" fontId="40" fillId="0" borderId="10" xfId="56" applyNumberFormat="1" applyFont="1" applyFill="1" applyBorder="1" applyAlignment="1">
      <alignment horizontal="center" vertical="center" wrapText="1"/>
    </xf>
    <xf numFmtId="174" fontId="4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3" fontId="41" fillId="0" borderId="0" xfId="0" applyNumberFormat="1" applyFont="1" applyFill="1" applyAlignment="1">
      <alignment wrapText="1"/>
    </xf>
    <xf numFmtId="0" fontId="40" fillId="0" borderId="0" xfId="0" applyFont="1" applyFill="1" applyAlignment="1">
      <alignment wrapText="1"/>
    </xf>
    <xf numFmtId="0" fontId="40" fillId="0" borderId="13" xfId="0" applyFont="1" applyFill="1" applyBorder="1" applyAlignment="1">
      <alignment horizontal="justify" vertical="center" wrapText="1"/>
    </xf>
    <xf numFmtId="0" fontId="40" fillId="0" borderId="17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:B4"/>
    </sheetView>
  </sheetViews>
  <sheetFormatPr defaultColWidth="9.140625" defaultRowHeight="15"/>
  <cols>
    <col min="1" max="1" width="7.57421875" style="14" customWidth="1"/>
    <col min="2" max="2" width="45.421875" style="14" customWidth="1"/>
    <col min="3" max="3" width="25.28125" style="14" customWidth="1"/>
    <col min="4" max="4" width="12.7109375" style="14" customWidth="1"/>
    <col min="5" max="5" width="14.140625" style="14" customWidth="1"/>
    <col min="6" max="6" width="13.140625" style="14" customWidth="1"/>
    <col min="7" max="7" width="13.421875" style="14" customWidth="1"/>
    <col min="8" max="8" width="11.7109375" style="14" hidden="1" customWidth="1"/>
    <col min="9" max="9" width="11.28125" style="14" hidden="1" customWidth="1"/>
    <col min="10" max="16384" width="9.140625" style="14" customWidth="1"/>
  </cols>
  <sheetData>
    <row r="1" spans="1:7" ht="80.25" customHeight="1">
      <c r="A1" s="13" t="s">
        <v>43</v>
      </c>
      <c r="B1" s="13"/>
      <c r="C1" s="13"/>
      <c r="D1" s="13"/>
      <c r="E1" s="13"/>
      <c r="F1" s="13"/>
      <c r="G1" s="13"/>
    </row>
    <row r="2" spans="1:7" ht="21.75" customHeight="1">
      <c r="A2" s="15"/>
      <c r="B2" s="15"/>
      <c r="C2" s="15"/>
      <c r="D2" s="15"/>
      <c r="E2" s="16"/>
      <c r="F2" s="16"/>
      <c r="G2" s="15"/>
    </row>
    <row r="3" spans="1:7" ht="41.25" customHeight="1">
      <c r="A3" s="17" t="s">
        <v>5</v>
      </c>
      <c r="B3" s="18" t="s">
        <v>12</v>
      </c>
      <c r="C3" s="19" t="s">
        <v>0</v>
      </c>
      <c r="D3" s="19" t="s">
        <v>1</v>
      </c>
      <c r="E3" s="20" t="s">
        <v>41</v>
      </c>
      <c r="F3" s="21"/>
      <c r="G3" s="22" t="s">
        <v>6</v>
      </c>
    </row>
    <row r="4" spans="1:7" ht="63" customHeight="1">
      <c r="A4" s="23"/>
      <c r="B4" s="24"/>
      <c r="C4" s="25"/>
      <c r="D4" s="25"/>
      <c r="E4" s="26" t="s">
        <v>2</v>
      </c>
      <c r="F4" s="26" t="s">
        <v>3</v>
      </c>
      <c r="G4" s="27"/>
    </row>
    <row r="5" spans="1:7" ht="15.75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</row>
    <row r="6" spans="1:7" ht="85.5" customHeight="1">
      <c r="A6" s="30">
        <v>1</v>
      </c>
      <c r="B6" s="10" t="s">
        <v>32</v>
      </c>
      <c r="C6" s="7" t="s">
        <v>27</v>
      </c>
      <c r="D6" s="8" t="s">
        <v>4</v>
      </c>
      <c r="E6" s="5">
        <f>2285+1847</f>
        <v>4132</v>
      </c>
      <c r="F6" s="6">
        <f>2630.529+1902.197</f>
        <v>4532.726</v>
      </c>
      <c r="G6" s="11">
        <f aca="true" t="shared" si="0" ref="G6:G41">F6/E6</f>
        <v>1.0969811229428847</v>
      </c>
    </row>
    <row r="7" spans="1:7" ht="99.75" customHeight="1">
      <c r="A7" s="30">
        <f>A6+1</f>
        <v>2</v>
      </c>
      <c r="B7" s="10" t="s">
        <v>16</v>
      </c>
      <c r="C7" s="7" t="s">
        <v>27</v>
      </c>
      <c r="D7" s="8" t="s">
        <v>4</v>
      </c>
      <c r="E7" s="5">
        <v>9000</v>
      </c>
      <c r="F7" s="6">
        <v>9456.208</v>
      </c>
      <c r="G7" s="11">
        <f t="shared" si="0"/>
        <v>1.050689777777778</v>
      </c>
    </row>
    <row r="8" spans="1:7" ht="137.25" customHeight="1">
      <c r="A8" s="30">
        <v>3</v>
      </c>
      <c r="B8" s="10" t="s">
        <v>28</v>
      </c>
      <c r="C8" s="7" t="s">
        <v>8</v>
      </c>
      <c r="D8" s="7" t="s">
        <v>24</v>
      </c>
      <c r="E8" s="12">
        <v>4353</v>
      </c>
      <c r="F8" s="12">
        <v>4557</v>
      </c>
      <c r="G8" s="11">
        <f t="shared" si="0"/>
        <v>1.0468642315644383</v>
      </c>
    </row>
    <row r="9" spans="1:7" ht="45.75" customHeight="1">
      <c r="A9" s="18">
        <v>4</v>
      </c>
      <c r="B9" s="33" t="s">
        <v>40</v>
      </c>
      <c r="C9" s="7" t="s">
        <v>29</v>
      </c>
      <c r="D9" s="8" t="s">
        <v>25</v>
      </c>
      <c r="E9" s="12">
        <v>15412</v>
      </c>
      <c r="F9" s="12">
        <v>15781</v>
      </c>
      <c r="G9" s="11">
        <f t="shared" si="0"/>
        <v>1.0239423825590448</v>
      </c>
    </row>
    <row r="10" spans="1:7" ht="40.5" customHeight="1">
      <c r="A10" s="24"/>
      <c r="B10" s="34"/>
      <c r="C10" s="7" t="s">
        <v>30</v>
      </c>
      <c r="D10" s="7" t="s">
        <v>44</v>
      </c>
      <c r="E10" s="12">
        <v>3605</v>
      </c>
      <c r="F10" s="12">
        <v>3761</v>
      </c>
      <c r="G10" s="11">
        <f t="shared" si="0"/>
        <v>1.0432732316227462</v>
      </c>
    </row>
    <row r="11" spans="1:7" ht="90" customHeight="1">
      <c r="A11" s="30">
        <v>5</v>
      </c>
      <c r="B11" s="10" t="s">
        <v>45</v>
      </c>
      <c r="C11" s="7" t="s">
        <v>29</v>
      </c>
      <c r="D11" s="8" t="s">
        <v>25</v>
      </c>
      <c r="E11" s="12">
        <f>16750+10800</f>
        <v>27550</v>
      </c>
      <c r="F11" s="12">
        <f>16476+5325</f>
        <v>21801</v>
      </c>
      <c r="G11" s="11">
        <f t="shared" si="0"/>
        <v>0.7913248638838476</v>
      </c>
    </row>
    <row r="12" spans="1:7" ht="70.5" customHeight="1">
      <c r="A12" s="30">
        <v>6</v>
      </c>
      <c r="B12" s="10" t="s">
        <v>46</v>
      </c>
      <c r="C12" s="7" t="s">
        <v>31</v>
      </c>
      <c r="D12" s="8" t="s">
        <v>26</v>
      </c>
      <c r="E12" s="12">
        <v>8653</v>
      </c>
      <c r="F12" s="12">
        <v>9061</v>
      </c>
      <c r="G12" s="11">
        <f t="shared" si="0"/>
        <v>1.0471512770137525</v>
      </c>
    </row>
    <row r="13" spans="1:9" ht="72" customHeight="1">
      <c r="A13" s="30">
        <v>7</v>
      </c>
      <c r="B13" s="35" t="s">
        <v>50</v>
      </c>
      <c r="C13" s="9" t="s">
        <v>7</v>
      </c>
      <c r="D13" s="8" t="s">
        <v>26</v>
      </c>
      <c r="E13" s="3">
        <v>14</v>
      </c>
      <c r="F13" s="2">
        <v>14</v>
      </c>
      <c r="G13" s="11">
        <f t="shared" si="0"/>
        <v>1</v>
      </c>
      <c r="H13" s="31">
        <f>E13+E15+E16+E17+E18+E19+E20</f>
        <v>136</v>
      </c>
      <c r="I13" s="31">
        <f>F13+F15+F16+F17+F18+F19+F20</f>
        <v>136</v>
      </c>
    </row>
    <row r="14" spans="1:9" ht="72" customHeight="1">
      <c r="A14" s="30">
        <v>8</v>
      </c>
      <c r="B14" s="35" t="s">
        <v>54</v>
      </c>
      <c r="C14" s="9" t="s">
        <v>7</v>
      </c>
      <c r="D14" s="8" t="s">
        <v>26</v>
      </c>
      <c r="E14" s="4">
        <v>4</v>
      </c>
      <c r="F14" s="2">
        <v>4</v>
      </c>
      <c r="G14" s="11">
        <f t="shared" si="0"/>
        <v>1</v>
      </c>
      <c r="H14" s="31"/>
      <c r="I14" s="31"/>
    </row>
    <row r="15" spans="1:7" ht="66" customHeight="1">
      <c r="A15" s="30">
        <v>9</v>
      </c>
      <c r="B15" s="35" t="s">
        <v>42</v>
      </c>
      <c r="C15" s="9" t="s">
        <v>7</v>
      </c>
      <c r="D15" s="8" t="s">
        <v>26</v>
      </c>
      <c r="E15" s="4">
        <v>17</v>
      </c>
      <c r="F15" s="2">
        <v>17</v>
      </c>
      <c r="G15" s="11">
        <f t="shared" si="0"/>
        <v>1</v>
      </c>
    </row>
    <row r="16" spans="1:7" ht="66" customHeight="1">
      <c r="A16" s="30">
        <v>10</v>
      </c>
      <c r="B16" s="35" t="s">
        <v>51</v>
      </c>
      <c r="C16" s="9" t="s">
        <v>7</v>
      </c>
      <c r="D16" s="8" t="s">
        <v>26</v>
      </c>
      <c r="E16" s="3">
        <v>9</v>
      </c>
      <c r="F16" s="3">
        <v>9</v>
      </c>
      <c r="G16" s="11">
        <f t="shared" si="0"/>
        <v>1</v>
      </c>
    </row>
    <row r="17" spans="1:7" ht="66" customHeight="1">
      <c r="A17" s="30">
        <v>11</v>
      </c>
      <c r="B17" s="35" t="s">
        <v>52</v>
      </c>
      <c r="C17" s="9" t="s">
        <v>7</v>
      </c>
      <c r="D17" s="8" t="s">
        <v>26</v>
      </c>
      <c r="E17" s="4">
        <v>35</v>
      </c>
      <c r="F17" s="4">
        <v>35</v>
      </c>
      <c r="G17" s="11">
        <f t="shared" si="0"/>
        <v>1</v>
      </c>
    </row>
    <row r="18" spans="1:7" ht="67.5" customHeight="1">
      <c r="A18" s="30">
        <v>12</v>
      </c>
      <c r="B18" s="35" t="s">
        <v>53</v>
      </c>
      <c r="C18" s="9" t="s">
        <v>7</v>
      </c>
      <c r="D18" s="8" t="s">
        <v>26</v>
      </c>
      <c r="E18" s="4">
        <v>26</v>
      </c>
      <c r="F18" s="4">
        <v>26</v>
      </c>
      <c r="G18" s="11">
        <f t="shared" si="0"/>
        <v>1</v>
      </c>
    </row>
    <row r="19" spans="1:7" ht="67.5" customHeight="1">
      <c r="A19" s="30">
        <v>13</v>
      </c>
      <c r="B19" s="35" t="s">
        <v>55</v>
      </c>
      <c r="C19" s="9" t="s">
        <v>7</v>
      </c>
      <c r="D19" s="8" t="s">
        <v>26</v>
      </c>
      <c r="E19" s="4">
        <v>25</v>
      </c>
      <c r="F19" s="4">
        <v>25</v>
      </c>
      <c r="G19" s="11">
        <f t="shared" si="0"/>
        <v>1</v>
      </c>
    </row>
    <row r="20" spans="1:7" ht="67.5" customHeight="1">
      <c r="A20" s="30">
        <v>14</v>
      </c>
      <c r="B20" s="35" t="s">
        <v>56</v>
      </c>
      <c r="C20" s="9" t="s">
        <v>7</v>
      </c>
      <c r="D20" s="8" t="s">
        <v>26</v>
      </c>
      <c r="E20" s="4">
        <v>10</v>
      </c>
      <c r="F20" s="4">
        <v>10</v>
      </c>
      <c r="G20" s="11">
        <f t="shared" si="0"/>
        <v>1</v>
      </c>
    </row>
    <row r="21" spans="1:7" ht="67.5" customHeight="1">
      <c r="A21" s="30">
        <v>15</v>
      </c>
      <c r="B21" s="35" t="s">
        <v>57</v>
      </c>
      <c r="C21" s="9" t="s">
        <v>7</v>
      </c>
      <c r="D21" s="8" t="s">
        <v>26</v>
      </c>
      <c r="E21" s="4">
        <v>5</v>
      </c>
      <c r="F21" s="4">
        <v>5</v>
      </c>
      <c r="G21" s="11">
        <f t="shared" si="0"/>
        <v>1</v>
      </c>
    </row>
    <row r="22" spans="1:7" ht="67.5" customHeight="1">
      <c r="A22" s="30">
        <v>16</v>
      </c>
      <c r="B22" s="35" t="s">
        <v>58</v>
      </c>
      <c r="C22" s="9" t="s">
        <v>7</v>
      </c>
      <c r="D22" s="8" t="s">
        <v>26</v>
      </c>
      <c r="E22" s="4">
        <v>5</v>
      </c>
      <c r="F22" s="4">
        <v>5</v>
      </c>
      <c r="G22" s="11">
        <f>F22/E22</f>
        <v>1</v>
      </c>
    </row>
    <row r="23" spans="1:7" ht="67.5" customHeight="1">
      <c r="A23" s="30">
        <v>17</v>
      </c>
      <c r="B23" s="35" t="s">
        <v>59</v>
      </c>
      <c r="C23" s="9" t="s">
        <v>7</v>
      </c>
      <c r="D23" s="8" t="s">
        <v>26</v>
      </c>
      <c r="E23" s="4">
        <v>4</v>
      </c>
      <c r="F23" s="4">
        <v>4</v>
      </c>
      <c r="G23" s="11">
        <f>F23/E23</f>
        <v>1</v>
      </c>
    </row>
    <row r="24" spans="1:7" ht="61.5" customHeight="1">
      <c r="A24" s="30">
        <v>18</v>
      </c>
      <c r="B24" s="10" t="s">
        <v>49</v>
      </c>
      <c r="C24" s="7" t="s">
        <v>9</v>
      </c>
      <c r="D24" s="8" t="s">
        <v>25</v>
      </c>
      <c r="E24" s="1">
        <v>17930</v>
      </c>
      <c r="F24" s="2">
        <v>18512</v>
      </c>
      <c r="G24" s="11">
        <f t="shared" si="0"/>
        <v>1.0324595649749024</v>
      </c>
    </row>
    <row r="25" spans="1:7" ht="66" customHeight="1">
      <c r="A25" s="30">
        <v>19</v>
      </c>
      <c r="B25" s="10" t="s">
        <v>18</v>
      </c>
      <c r="C25" s="7" t="s">
        <v>11</v>
      </c>
      <c r="D25" s="8" t="s">
        <v>25</v>
      </c>
      <c r="E25" s="3">
        <v>1</v>
      </c>
      <c r="F25" s="2">
        <v>1</v>
      </c>
      <c r="G25" s="11">
        <f t="shared" si="0"/>
        <v>1</v>
      </c>
    </row>
    <row r="26" spans="1:7" ht="45" customHeight="1">
      <c r="A26" s="30">
        <v>20</v>
      </c>
      <c r="B26" s="10" t="s">
        <v>17</v>
      </c>
      <c r="C26" s="7" t="s">
        <v>10</v>
      </c>
      <c r="D26" s="8" t="s">
        <v>48</v>
      </c>
      <c r="E26" s="3">
        <f>12400+15500</f>
        <v>27900</v>
      </c>
      <c r="F26" s="2">
        <f>11901+15672</f>
        <v>27573</v>
      </c>
      <c r="G26" s="11">
        <f t="shared" si="0"/>
        <v>0.9882795698924731</v>
      </c>
    </row>
    <row r="27" spans="1:7" ht="66" customHeight="1">
      <c r="A27" s="30">
        <v>21</v>
      </c>
      <c r="B27" s="10" t="s">
        <v>19</v>
      </c>
      <c r="C27" s="7" t="s">
        <v>15</v>
      </c>
      <c r="D27" s="8" t="s">
        <v>25</v>
      </c>
      <c r="E27" s="3">
        <v>2892</v>
      </c>
      <c r="F27" s="2">
        <v>2959</v>
      </c>
      <c r="G27" s="11">
        <f t="shared" si="0"/>
        <v>1.0231673582295988</v>
      </c>
    </row>
    <row r="28" spans="1:7" ht="46.5" customHeight="1">
      <c r="A28" s="30">
        <v>22</v>
      </c>
      <c r="B28" s="10" t="s">
        <v>20</v>
      </c>
      <c r="C28" s="7" t="s">
        <v>9</v>
      </c>
      <c r="D28" s="8" t="s">
        <v>25</v>
      </c>
      <c r="E28" s="3">
        <v>1681</v>
      </c>
      <c r="F28" s="2">
        <v>1682</v>
      </c>
      <c r="G28" s="11">
        <f t="shared" si="0"/>
        <v>1.0005948839976204</v>
      </c>
    </row>
    <row r="29" spans="1:7" ht="72" customHeight="1">
      <c r="A29" s="30">
        <v>23</v>
      </c>
      <c r="B29" s="10" t="s">
        <v>21</v>
      </c>
      <c r="C29" s="7" t="s">
        <v>23</v>
      </c>
      <c r="D29" s="8" t="s">
        <v>25</v>
      </c>
      <c r="E29" s="3">
        <v>635</v>
      </c>
      <c r="F29" s="2">
        <v>653</v>
      </c>
      <c r="G29" s="11">
        <f t="shared" si="0"/>
        <v>1.0283464566929135</v>
      </c>
    </row>
    <row r="30" spans="1:9" ht="41.25" customHeight="1">
      <c r="A30" s="18">
        <v>24</v>
      </c>
      <c r="B30" s="33" t="s">
        <v>33</v>
      </c>
      <c r="C30" s="7" t="s">
        <v>34</v>
      </c>
      <c r="D30" s="8" t="s">
        <v>25</v>
      </c>
      <c r="E30" s="3">
        <v>775</v>
      </c>
      <c r="F30" s="2">
        <v>787</v>
      </c>
      <c r="G30" s="11">
        <f t="shared" si="0"/>
        <v>1.0154838709677418</v>
      </c>
      <c r="H30" s="31">
        <f>E30+E32+E34</f>
        <v>2236</v>
      </c>
      <c r="I30" s="31">
        <f>F30+F32+F34</f>
        <v>2250</v>
      </c>
    </row>
    <row r="31" spans="1:9" ht="45" customHeight="1">
      <c r="A31" s="24"/>
      <c r="B31" s="34"/>
      <c r="C31" s="7" t="s">
        <v>29</v>
      </c>
      <c r="D31" s="8" t="s">
        <v>25</v>
      </c>
      <c r="E31" s="3">
        <v>10028</v>
      </c>
      <c r="F31" s="2">
        <v>10520</v>
      </c>
      <c r="G31" s="11">
        <f t="shared" si="0"/>
        <v>1.0490626246509773</v>
      </c>
      <c r="H31" s="31">
        <f>E31+E33+E35</f>
        <v>33198</v>
      </c>
      <c r="I31" s="31">
        <f>F31+F33+F35</f>
        <v>33804</v>
      </c>
    </row>
    <row r="32" spans="1:7" ht="40.5" customHeight="1">
      <c r="A32" s="18">
        <v>25</v>
      </c>
      <c r="B32" s="33" t="s">
        <v>35</v>
      </c>
      <c r="C32" s="7" t="s">
        <v>34</v>
      </c>
      <c r="D32" s="8" t="s">
        <v>25</v>
      </c>
      <c r="E32" s="3">
        <v>14</v>
      </c>
      <c r="F32" s="2">
        <v>14</v>
      </c>
      <c r="G32" s="11">
        <f t="shared" si="0"/>
        <v>1</v>
      </c>
    </row>
    <row r="33" spans="1:7" ht="42.75" customHeight="1">
      <c r="A33" s="24"/>
      <c r="B33" s="34"/>
      <c r="C33" s="7" t="s">
        <v>29</v>
      </c>
      <c r="D33" s="8" t="s">
        <v>25</v>
      </c>
      <c r="E33" s="3">
        <v>12</v>
      </c>
      <c r="F33" s="2">
        <v>12</v>
      </c>
      <c r="G33" s="11">
        <f t="shared" si="0"/>
        <v>1</v>
      </c>
    </row>
    <row r="34" spans="1:7" ht="35.25" customHeight="1">
      <c r="A34" s="18">
        <v>26</v>
      </c>
      <c r="B34" s="33" t="s">
        <v>36</v>
      </c>
      <c r="C34" s="7" t="s">
        <v>34</v>
      </c>
      <c r="D34" s="8" t="s">
        <v>25</v>
      </c>
      <c r="E34" s="3">
        <f>240+1050+153+4</f>
        <v>1447</v>
      </c>
      <c r="F34" s="2">
        <f>244+1045+156+4</f>
        <v>1449</v>
      </c>
      <c r="G34" s="11">
        <f t="shared" si="0"/>
        <v>1.0013821700069108</v>
      </c>
    </row>
    <row r="35" spans="1:7" ht="41.25" customHeight="1">
      <c r="A35" s="24"/>
      <c r="B35" s="34"/>
      <c r="C35" s="7" t="s">
        <v>29</v>
      </c>
      <c r="D35" s="8" t="s">
        <v>25</v>
      </c>
      <c r="E35" s="3">
        <f>1395+7259+3009+11045+450</f>
        <v>23158</v>
      </c>
      <c r="F35" s="2">
        <f>1450+7247+2979+11045+551</f>
        <v>23272</v>
      </c>
      <c r="G35" s="11">
        <f t="shared" si="0"/>
        <v>1.004922704896796</v>
      </c>
    </row>
    <row r="36" spans="1:7" ht="61.5" customHeight="1">
      <c r="A36" s="30">
        <v>27</v>
      </c>
      <c r="B36" s="10" t="s">
        <v>13</v>
      </c>
      <c r="C36" s="7" t="s">
        <v>23</v>
      </c>
      <c r="D36" s="8" t="s">
        <v>25</v>
      </c>
      <c r="E36" s="3">
        <v>1</v>
      </c>
      <c r="F36" s="2">
        <v>1</v>
      </c>
      <c r="G36" s="11">
        <f t="shared" si="0"/>
        <v>1</v>
      </c>
    </row>
    <row r="37" spans="1:7" ht="74.25" customHeight="1">
      <c r="A37" s="30">
        <v>28</v>
      </c>
      <c r="B37" s="10" t="s">
        <v>22</v>
      </c>
      <c r="C37" s="7" t="s">
        <v>14</v>
      </c>
      <c r="D37" s="8" t="s">
        <v>26</v>
      </c>
      <c r="E37" s="3">
        <v>20</v>
      </c>
      <c r="F37" s="2">
        <v>20</v>
      </c>
      <c r="G37" s="11">
        <f t="shared" si="0"/>
        <v>1</v>
      </c>
    </row>
    <row r="38" spans="1:7" ht="143.25" customHeight="1">
      <c r="A38" s="30">
        <v>29</v>
      </c>
      <c r="B38" s="10" t="s">
        <v>37</v>
      </c>
      <c r="C38" s="7" t="s">
        <v>23</v>
      </c>
      <c r="D38" s="7" t="s">
        <v>25</v>
      </c>
      <c r="E38" s="3">
        <v>98</v>
      </c>
      <c r="F38" s="3">
        <v>102</v>
      </c>
      <c r="G38" s="11">
        <f t="shared" si="0"/>
        <v>1.0408163265306123</v>
      </c>
    </row>
    <row r="39" spans="1:7" ht="125.25" customHeight="1">
      <c r="A39" s="30">
        <v>30</v>
      </c>
      <c r="B39" s="10" t="s">
        <v>38</v>
      </c>
      <c r="C39" s="7" t="s">
        <v>23</v>
      </c>
      <c r="D39" s="7" t="s">
        <v>25</v>
      </c>
      <c r="E39" s="3">
        <v>2</v>
      </c>
      <c r="F39" s="3">
        <v>2</v>
      </c>
      <c r="G39" s="11">
        <f t="shared" si="0"/>
        <v>1</v>
      </c>
    </row>
    <row r="40" spans="1:7" ht="78" customHeight="1">
      <c r="A40" s="30">
        <v>31</v>
      </c>
      <c r="B40" s="10" t="s">
        <v>39</v>
      </c>
      <c r="C40" s="7" t="s">
        <v>23</v>
      </c>
      <c r="D40" s="7" t="s">
        <v>25</v>
      </c>
      <c r="E40" s="3">
        <v>25</v>
      </c>
      <c r="F40" s="3">
        <v>25</v>
      </c>
      <c r="G40" s="11">
        <f t="shared" si="0"/>
        <v>1</v>
      </c>
    </row>
    <row r="41" spans="1:7" s="32" customFormat="1" ht="106.5" customHeight="1">
      <c r="A41" s="7">
        <v>32</v>
      </c>
      <c r="B41" s="10" t="s">
        <v>47</v>
      </c>
      <c r="C41" s="7" t="s">
        <v>23</v>
      </c>
      <c r="D41" s="7" t="s">
        <v>25</v>
      </c>
      <c r="E41" s="7">
        <v>1</v>
      </c>
      <c r="F41" s="7">
        <v>1</v>
      </c>
      <c r="G41" s="11">
        <f t="shared" si="0"/>
        <v>1</v>
      </c>
    </row>
  </sheetData>
  <sheetProtection/>
  <mergeCells count="15">
    <mergeCell ref="A1:G1"/>
    <mergeCell ref="A3:A4"/>
    <mergeCell ref="B3:B4"/>
    <mergeCell ref="C3:C4"/>
    <mergeCell ref="D3:D4"/>
    <mergeCell ref="E3:F3"/>
    <mergeCell ref="G3:G4"/>
    <mergeCell ref="A34:A35"/>
    <mergeCell ref="B34:B35"/>
    <mergeCell ref="A9:A10"/>
    <mergeCell ref="B9:B10"/>
    <mergeCell ref="A30:A31"/>
    <mergeCell ref="B30:B31"/>
    <mergeCell ref="A32:A33"/>
    <mergeCell ref="B32:B33"/>
  </mergeCells>
  <printOptions/>
  <pageMargins left="0.7874015748031497" right="0.1968503937007874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d.hudoba</dc:creator>
  <cp:keywords/>
  <dc:description/>
  <cp:lastModifiedBy>Николаенко Юлия Владимировна</cp:lastModifiedBy>
  <cp:lastPrinted>2024-02-21T13:31:54Z</cp:lastPrinted>
  <dcterms:created xsi:type="dcterms:W3CDTF">2015-02-18T14:40:50Z</dcterms:created>
  <dcterms:modified xsi:type="dcterms:W3CDTF">2024-02-21T13:36:58Z</dcterms:modified>
  <cp:category/>
  <cp:version/>
  <cp:contentType/>
  <cp:contentStatus/>
</cp:coreProperties>
</file>